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ISP\AFF12534_DISP_MOE_TCE_Centre formation CP_Fleury Mérogis\4_Mission\02_PRO\99_Rendus\"/>
    </mc:Choice>
  </mc:AlternateContent>
  <xr:revisionPtr revIDLastSave="0" documentId="13_ncr:1_{03524F65-D27E-4E8C-B53E-A3F390E92533}" xr6:coauthVersionLast="47" xr6:coauthVersionMax="47" xr10:uidLastSave="{00000000-0000-0000-0000-000000000000}"/>
  <bookViews>
    <workbookView xWindow="3030" yWindow="3030" windowWidth="26040" windowHeight="1275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893" i="2"/>
  <c r="N891" i="2"/>
  <c r="G894" i="2" s="1"/>
  <c r="D891" i="2"/>
  <c r="G890" i="2"/>
  <c r="G881" i="2"/>
  <c r="G880" i="2"/>
  <c r="G882" i="2" s="1"/>
  <c r="AA1" i="3" s="1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49" i="2"/>
  <c r="G848" i="2"/>
  <c r="G850" i="2" s="1"/>
  <c r="G843" i="2"/>
  <c r="G842" i="2"/>
  <c r="G844" i="2" s="1"/>
  <c r="K836" i="2"/>
  <c r="K831" i="2"/>
  <c r="K826" i="2"/>
  <c r="K824" i="2"/>
  <c r="K818" i="2"/>
  <c r="K816" i="2"/>
  <c r="K807" i="2"/>
  <c r="K805" i="2"/>
  <c r="K803" i="2"/>
  <c r="K797" i="2"/>
  <c r="K792" i="2"/>
  <c r="G777" i="2"/>
  <c r="G776" i="2"/>
  <c r="G775" i="2"/>
  <c r="K768" i="2"/>
  <c r="K763" i="2"/>
  <c r="K758" i="2"/>
  <c r="K755" i="2"/>
  <c r="K750" i="2"/>
  <c r="K736" i="2"/>
  <c r="K734" i="2"/>
  <c r="K732" i="2"/>
  <c r="K717" i="2"/>
  <c r="K712" i="2"/>
  <c r="K698" i="2"/>
  <c r="K687" i="2"/>
  <c r="G684" i="2"/>
  <c r="G683" i="2"/>
  <c r="G682" i="2"/>
  <c r="G675" i="2"/>
  <c r="G674" i="2"/>
  <c r="G676" i="2" s="1"/>
  <c r="K667" i="2"/>
  <c r="K662" i="2"/>
  <c r="K657" i="2"/>
  <c r="K652" i="2"/>
  <c r="K648" i="2"/>
  <c r="G640" i="2"/>
  <c r="G639" i="2"/>
  <c r="G641" i="2" s="1"/>
  <c r="K633" i="2"/>
  <c r="K631" i="2"/>
  <c r="G625" i="2"/>
  <c r="G624" i="2"/>
  <c r="G626" i="2" s="1"/>
  <c r="K619" i="2"/>
  <c r="K617" i="2"/>
  <c r="K615" i="2"/>
  <c r="K613" i="2"/>
  <c r="G610" i="2"/>
  <c r="G609" i="2"/>
  <c r="G608" i="2"/>
  <c r="G603" i="2"/>
  <c r="G602" i="2"/>
  <c r="G604" i="2" s="1"/>
  <c r="K596" i="2"/>
  <c r="K593" i="2"/>
  <c r="K590" i="2"/>
  <c r="G580" i="2"/>
  <c r="G581" i="2" s="1"/>
  <c r="G579" i="2"/>
  <c r="G574" i="2"/>
  <c r="G573" i="2"/>
  <c r="G575" i="2" s="1"/>
  <c r="K565" i="2"/>
  <c r="K561" i="2"/>
  <c r="K555" i="2"/>
  <c r="K552" i="2"/>
  <c r="K549" i="2"/>
  <c r="G544" i="2"/>
  <c r="G543" i="2"/>
  <c r="G545" i="2" s="1"/>
  <c r="K535" i="2"/>
  <c r="K530" i="2"/>
  <c r="K528" i="2"/>
  <c r="K511" i="2"/>
  <c r="K508" i="2"/>
  <c r="K503" i="2"/>
  <c r="K500" i="2"/>
  <c r="K495" i="2"/>
  <c r="K492" i="2"/>
  <c r="K490" i="2"/>
  <c r="K481" i="2"/>
  <c r="K475" i="2"/>
  <c r="K471" i="2"/>
  <c r="G445" i="2"/>
  <c r="G444" i="2"/>
  <c r="G446" i="2" s="1"/>
  <c r="K437" i="2"/>
  <c r="K432" i="2"/>
  <c r="K429" i="2"/>
  <c r="K426" i="2"/>
  <c r="K420" i="2"/>
  <c r="K415" i="2"/>
  <c r="K409" i="2"/>
  <c r="K404" i="2"/>
  <c r="K399" i="2"/>
  <c r="K394" i="2"/>
  <c r="K391" i="2"/>
  <c r="K388" i="2"/>
  <c r="G379" i="2"/>
  <c r="G378" i="2"/>
  <c r="G380" i="2" s="1"/>
  <c r="K371" i="2"/>
  <c r="K368" i="2"/>
  <c r="K363" i="2"/>
  <c r="K357" i="2"/>
  <c r="K354" i="2"/>
  <c r="G349" i="2"/>
  <c r="G348" i="2"/>
  <c r="G347" i="2"/>
  <c r="K340" i="2"/>
  <c r="K337" i="2"/>
  <c r="K334" i="2"/>
  <c r="G328" i="2"/>
  <c r="G327" i="2"/>
  <c r="G326" i="2"/>
  <c r="K318" i="2"/>
  <c r="K315" i="2"/>
  <c r="K312" i="2"/>
  <c r="K306" i="2"/>
  <c r="K303" i="2"/>
  <c r="K297" i="2"/>
  <c r="K294" i="2"/>
  <c r="K291" i="2"/>
  <c r="G258" i="2"/>
  <c r="G257" i="2"/>
  <c r="G259" i="2" s="1"/>
  <c r="K250" i="2"/>
  <c r="K247" i="2"/>
  <c r="K244" i="2"/>
  <c r="K237" i="2"/>
  <c r="K233" i="2"/>
  <c r="K229" i="2"/>
  <c r="K226" i="2"/>
  <c r="K222" i="2"/>
  <c r="K218" i="2"/>
  <c r="K215" i="2"/>
  <c r="K212" i="2"/>
  <c r="G204" i="2"/>
  <c r="G205" i="2" s="1"/>
  <c r="G203" i="2"/>
  <c r="K196" i="2"/>
  <c r="K191" i="2"/>
  <c r="K189" i="2"/>
  <c r="K187" i="2"/>
  <c r="K185" i="2"/>
  <c r="K183" i="2"/>
  <c r="G163" i="2"/>
  <c r="G162" i="2"/>
  <c r="G161" i="2"/>
  <c r="K151" i="2"/>
  <c r="G148" i="2"/>
  <c r="G147" i="2"/>
  <c r="G149" i="2" s="1"/>
  <c r="K139" i="2"/>
  <c r="K136" i="2"/>
  <c r="G107" i="2"/>
  <c r="G106" i="2"/>
  <c r="G108" i="2" s="1"/>
  <c r="K100" i="2"/>
  <c r="K97" i="2"/>
  <c r="G92" i="2"/>
  <c r="G91" i="2"/>
  <c r="G90" i="2"/>
  <c r="K83" i="2"/>
  <c r="K80" i="2"/>
  <c r="K75" i="2"/>
  <c r="K70" i="2"/>
  <c r="K65" i="2"/>
  <c r="K61" i="2"/>
  <c r="K56" i="2"/>
  <c r="G50" i="2"/>
  <c r="G49" i="2"/>
  <c r="G48" i="2"/>
  <c r="K42" i="2"/>
  <c r="K39" i="2"/>
  <c r="K36" i="2"/>
  <c r="K33" i="2"/>
  <c r="G27" i="2"/>
  <c r="G28" i="2" s="1"/>
  <c r="G26" i="2"/>
  <c r="K20" i="2"/>
  <c r="K17" i="2"/>
  <c r="K14" i="2"/>
  <c r="K11" i="2"/>
  <c r="G85" i="1"/>
  <c r="G83" i="1"/>
  <c r="G81" i="1"/>
  <c r="G79" i="1"/>
  <c r="E71" i="1"/>
  <c r="E66" i="1"/>
  <c r="E62" i="1"/>
  <c r="E20" i="1"/>
  <c r="E11" i="1"/>
  <c r="G895" i="2" l="1"/>
  <c r="AA37" i="3"/>
  <c r="AA3" i="3"/>
  <c r="AA33" i="3"/>
  <c r="AA27" i="3" l="1"/>
  <c r="AA42" i="3"/>
  <c r="AA12" i="3"/>
  <c r="AA4" i="3"/>
  <c r="AA32" i="3" l="1"/>
  <c r="AA15" i="3"/>
  <c r="AA5" i="3"/>
  <c r="AA6" i="3" s="1"/>
  <c r="AA24" i="3"/>
  <c r="AA23" i="3"/>
  <c r="AA7" i="3"/>
  <c r="AA13" i="3"/>
  <c r="AA11" i="3" l="1"/>
  <c r="AA41" i="3"/>
  <c r="AA38" i="3"/>
  <c r="AA21" i="3"/>
  <c r="AA17" i="3"/>
  <c r="AA43" i="3"/>
  <c r="AA29" i="3"/>
  <c r="AA46" i="3"/>
  <c r="AA28" i="3"/>
  <c r="AA16" i="3"/>
  <c r="AA9" i="3"/>
  <c r="AA93" i="3"/>
  <c r="AA89" i="3" s="1"/>
  <c r="AA18" i="3"/>
  <c r="AA14" i="3"/>
  <c r="AA73" i="3" s="1"/>
  <c r="AA85" i="3" l="1"/>
  <c r="AA80" i="3" s="1"/>
  <c r="AA72" i="3" s="1"/>
  <c r="AA64" i="3" s="1"/>
  <c r="AA56" i="3" s="1"/>
  <c r="AA44" i="3" s="1"/>
  <c r="AA25" i="3"/>
  <c r="AA50" i="3"/>
  <c r="AA34" i="3"/>
  <c r="AA19" i="3"/>
  <c r="AA65" i="3"/>
  <c r="AA57" i="3" s="1"/>
  <c r="AA45" i="3" s="1"/>
  <c r="AA26" i="3" s="1"/>
  <c r="AA20" i="3"/>
  <c r="AA10" i="3"/>
  <c r="AA96" i="3"/>
  <c r="AA92" i="3" s="1"/>
  <c r="AA47" i="3"/>
  <c r="AA75" i="3"/>
  <c r="AA67" i="3" s="1"/>
  <c r="AA59" i="3" s="1"/>
  <c r="AA49" i="3" s="1"/>
  <c r="AA31" i="3" s="1"/>
  <c r="AA94" i="3"/>
  <c r="AA90" i="3" s="1"/>
  <c r="AA82" i="3"/>
  <c r="AA22" i="3"/>
  <c r="AA79" i="3" s="1"/>
  <c r="AA86" i="3" l="1"/>
  <c r="AA81" i="3" s="1"/>
  <c r="AA74" i="3" s="1"/>
  <c r="AA66" i="3" s="1"/>
  <c r="AA58" i="3" s="1"/>
  <c r="AA48" i="3" s="1"/>
  <c r="AA30" i="3"/>
  <c r="AA39" i="3"/>
  <c r="AA88" i="3"/>
  <c r="AA84" i="3" s="1"/>
  <c r="AA78" i="3" s="1"/>
  <c r="AA70" i="3" s="1"/>
  <c r="AA62" i="3" s="1"/>
  <c r="AA54" i="3" s="1"/>
  <c r="AA51" i="3"/>
  <c r="AA61" i="3"/>
  <c r="AA53" i="3" s="1"/>
  <c r="AA36" i="3" s="1"/>
  <c r="AA71" i="3"/>
  <c r="AA63" i="3" s="1"/>
  <c r="AA55" i="3" s="1"/>
  <c r="AA40" i="3" s="1"/>
  <c r="AA69" i="3"/>
  <c r="AA95" i="3"/>
  <c r="AA91" i="3" s="1"/>
  <c r="AA77" i="3"/>
  <c r="AA35" i="3" l="1"/>
  <c r="AA98" i="3" s="1"/>
  <c r="AA2" i="3" s="1"/>
  <c r="D885" i="2" s="1"/>
  <c r="AA87" i="3"/>
  <c r="AA83" i="3" s="1"/>
  <c r="AA76" i="3" s="1"/>
  <c r="AA68" i="3" s="1"/>
  <c r="AA60" i="3" s="1"/>
  <c r="AA5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552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657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687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698" authorId="0" shapeId="0" xr:uid="{00000000-0006-0000-0100-00000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732" authorId="0" shapeId="0" xr:uid="{00000000-0006-0000-0100-000005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<sst xmlns="http://schemas.openxmlformats.org/spreadsheetml/2006/main" count="1341" uniqueCount="633">
  <si>
    <t>Dossier</t>
  </si>
  <si>
    <t>Date</t>
  </si>
  <si>
    <t>Phase</t>
  </si>
  <si>
    <t>Indice</t>
  </si>
  <si>
    <t>MAITRE D'OUVRAGE
Direction Interrégionale des Services Pénitentiaire de Paris
3, Avenue de la division Leclerc
94267 FRESNES
Tél : 01 87 36 75 49</t>
  </si>
  <si>
    <t>BE STRUCTURE : 
    Moteec Ingénierie
    12 Rue Linus Pauling
    76130 Mont Saint Aignan
    Tél : 02 35 59 61 47</t>
  </si>
  <si>
    <t>BUREAU D'ETUDES : 
    EFFICIO
    655 Av. Roland Garros
    78530 Buc
    Tél :  01 85 09 74 23</t>
  </si>
  <si>
    <t>MAITRE D'OEUVRE : 
    Sylvain Mazaba Architectes
    17 rue Froment
    75011 Paris
    Tél : 09 53 37 35 60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</si>
  <si>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</si>
  <si>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</si>
  <si>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</si>
  <si>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</si>
  <si>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</si>
  <si>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</si>
  <si>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</si>
  <si>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</si>
  <si>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</si>
  <si>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</si>
  <si>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</si>
  <si>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</si>
  <si>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</si>
  <si>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</si>
  <si>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</si>
  <si>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</si>
  <si>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</si>
  <si>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</si>
  <si>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</si>
  <si>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</si>
  <si>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</si>
  <si>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</si>
  <si>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</si>
  <si>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</si>
  <si>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</si>
  <si>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</si>
  <si>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</si>
  <si>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</si>
  <si>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</si>
  <si>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</si>
  <si>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</si>
  <si>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</si>
  <si>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3.&amp;</t>
  </si>
  <si>
    <t>Description des Ouvrages Électricité CFO/CFA</t>
  </si>
  <si>
    <t>3.1</t>
  </si>
  <si>
    <t>Documents - Études - Mise en service et réception</t>
  </si>
  <si>
    <t>3.1.1</t>
  </si>
  <si>
    <t>Études et documents d'Exécution (selon § "Déroulement des travaux")</t>
  </si>
  <si>
    <t>ENS</t>
  </si>
  <si>
    <t>9.T</t>
  </si>
  <si>
    <t>9.&amp;</t>
  </si>
  <si>
    <t>3.1.2</t>
  </si>
  <si>
    <t>Études et réalisation de la synthèse (selon § "Déroulement des travaux")</t>
  </si>
  <si>
    <t>3.1.3</t>
  </si>
  <si>
    <t>Essais - Mise en service - Réception (selon § "Déroulement des travaux")</t>
  </si>
  <si>
    <t>3.1.4</t>
  </si>
  <si>
    <t>DOE (selon § "Déroulement des travaux")</t>
  </si>
  <si>
    <t>4.&amp;</t>
  </si>
  <si>
    <t>Total H.T. :</t>
  </si>
  <si>
    <t>Total T.V.A. (20%) :</t>
  </si>
  <si>
    <t>Total T.T.C. :</t>
  </si>
  <si>
    <t>3.2</t>
  </si>
  <si>
    <t>Installations de chantier</t>
  </si>
  <si>
    <t>3.2.1</t>
  </si>
  <si>
    <t>Généralités</t>
  </si>
  <si>
    <t>5.T</t>
  </si>
  <si>
    <t>5.&amp;</t>
  </si>
  <si>
    <t>3.2.2</t>
  </si>
  <si>
    <t>Coffrets mobiles de chantier</t>
  </si>
  <si>
    <t>9.U.DESCRIPTIF_IMAGE</t>
  </si>
  <si>
    <t>3.2.3</t>
  </si>
  <si>
    <t>Câblage de l'ensemble des installations provisoires</t>
  </si>
  <si>
    <t>3.2.4</t>
  </si>
  <si>
    <t>Gestion des déchets de chantier</t>
  </si>
  <si>
    <t>3.2.5</t>
  </si>
  <si>
    <t>Dépose de l'ensemble des installations provisoires de chantier</t>
  </si>
  <si>
    <t>3.3</t>
  </si>
  <si>
    <t>Réseau de Terre</t>
  </si>
  <si>
    <t>3.3.1</t>
  </si>
  <si>
    <t>3.3.2</t>
  </si>
  <si>
    <t>Prise de Terre</t>
  </si>
  <si>
    <t>3.3.2.1</t>
  </si>
  <si>
    <t>Prise de Terre - Câblette de Terre</t>
  </si>
  <si>
    <t>4.T</t>
  </si>
  <si>
    <t>3.3.3</t>
  </si>
  <si>
    <t>Réalisation Sortie prise de Terre</t>
  </si>
  <si>
    <t>3.3.4</t>
  </si>
  <si>
    <t>Mise à la Terre des Masses</t>
  </si>
  <si>
    <t>3.3.4.1</t>
  </si>
  <si>
    <t>Mise à la terre des masses basse tension de l’installation</t>
  </si>
  <si>
    <t>3.3.5</t>
  </si>
  <si>
    <t>Liaisons équipotentielles principales</t>
  </si>
  <si>
    <t>3.3.5.1</t>
  </si>
  <si>
    <t>Réalisation de l'ensemble des Liaisons Équipotentielles Principales</t>
  </si>
  <si>
    <t>3.3.6</t>
  </si>
  <si>
    <t>Liaisons équipotentielles secondaires</t>
  </si>
  <si>
    <t>3.3.6.1</t>
  </si>
  <si>
    <t>Réalisation de l'ensemble des Liaisons Équipotentielles Secondaires</t>
  </si>
  <si>
    <t>3.3.7</t>
  </si>
  <si>
    <t>Terre Informatique</t>
  </si>
  <si>
    <t>3.3.7.1</t>
  </si>
  <si>
    <t>Câblette de Terre de 35mm²</t>
  </si>
  <si>
    <t>3.3.7.2</t>
  </si>
  <si>
    <t>Barrette de coupure</t>
  </si>
  <si>
    <t>3.4</t>
  </si>
  <si>
    <t>Alimentation Générale</t>
  </si>
  <si>
    <t>3.4.1</t>
  </si>
  <si>
    <t>Principe</t>
  </si>
  <si>
    <t>3.4.2</t>
  </si>
  <si>
    <t>Liaison TGBT C.F.C - TD Centre Sécurité Incendie</t>
  </si>
  <si>
    <t>Ml</t>
  </si>
  <si>
    <t>3.4.3</t>
  </si>
  <si>
    <t>Liaison TD Centre Sécurité Incendie - TD "simulation incendie"</t>
  </si>
  <si>
    <t>3.5</t>
  </si>
  <si>
    <t>Tableaux électriques</t>
  </si>
  <si>
    <t>3.5.1</t>
  </si>
  <si>
    <t>Objet</t>
  </si>
  <si>
    <t>5.U.TABLEAU.3.3</t>
  </si>
  <si>
    <t>3.5.2</t>
  </si>
  <si>
    <t>Composition des Tableaux électriques</t>
  </si>
  <si>
    <t>3.5.2.1</t>
  </si>
  <si>
    <t>Enveloppe</t>
  </si>
  <si>
    <t>6.T</t>
  </si>
  <si>
    <t>6.&amp;</t>
  </si>
  <si>
    <t>3.5.2.2</t>
  </si>
  <si>
    <t>Appareillage</t>
  </si>
  <si>
    <t>3.5.2.3</t>
  </si>
  <si>
    <t>Parafoudre</t>
  </si>
  <si>
    <t>3.5.2.4</t>
  </si>
  <si>
    <t>Câblage</t>
  </si>
  <si>
    <t>3.5.2.5</t>
  </si>
  <si>
    <t>Borniers</t>
  </si>
  <si>
    <t>3.5.2.6</t>
  </si>
  <si>
    <t>Repérage</t>
  </si>
  <si>
    <t>3.5.2.7</t>
  </si>
  <si>
    <t>Comptage d'énergie</t>
  </si>
  <si>
    <t>6.U.IMAGE</t>
  </si>
  <si>
    <t>3.5.2.7.1</t>
  </si>
  <si>
    <t>TD Centre Sécurité Incendie</t>
  </si>
  <si>
    <t>3.5.2.7.2</t>
  </si>
  <si>
    <t>TD "Simulation incendie"</t>
  </si>
  <si>
    <t>3.6</t>
  </si>
  <si>
    <t>Affichage - Signalétique</t>
  </si>
  <si>
    <t>3.6.1</t>
  </si>
  <si>
    <t>Signalétique pour l'ensemble des locaux techniques et Tableaux électriques</t>
  </si>
  <si>
    <t>9.U.IMAGE</t>
  </si>
  <si>
    <t>3.7</t>
  </si>
  <si>
    <t>Cheminement - Distribution</t>
  </si>
  <si>
    <t>3.7.1</t>
  </si>
  <si>
    <t>Caractéristiques</t>
  </si>
  <si>
    <t>3.7.2</t>
  </si>
  <si>
    <t>Câblage et filerie</t>
  </si>
  <si>
    <t>3.7.3</t>
  </si>
  <si>
    <t xml:space="preserve">Distribution terminale des locaux </t>
  </si>
  <si>
    <t>3.7.4</t>
  </si>
  <si>
    <t>Mode de pose</t>
  </si>
  <si>
    <t>3.7.5</t>
  </si>
  <si>
    <t>Séparation « Courants Forts » et « Courants faibles »</t>
  </si>
  <si>
    <t>3.7.6</t>
  </si>
  <si>
    <t>Conduits - Fourreaux - Cheminements apparents</t>
  </si>
  <si>
    <t>5.U.DESCRIPTIF_IMAGE</t>
  </si>
  <si>
    <t>3.7.6.1</t>
  </si>
  <si>
    <t xml:space="preserve">Fourreaux TPC rouge D110mm </t>
  </si>
  <si>
    <t>ML</t>
  </si>
  <si>
    <t>3.7.6.2</t>
  </si>
  <si>
    <t xml:space="preserve">Fourreaux TPC rouge D90mm </t>
  </si>
  <si>
    <t>3.7.6.3</t>
  </si>
  <si>
    <t>Fourreaux TPC vert D40mm</t>
  </si>
  <si>
    <t>3.7.6.4</t>
  </si>
  <si>
    <t>Gaine ICTA</t>
  </si>
  <si>
    <t>3.7.6.5</t>
  </si>
  <si>
    <t>Goulottes et Moulures</t>
  </si>
  <si>
    <t>3.7.7</t>
  </si>
  <si>
    <t>Boites de connexion</t>
  </si>
  <si>
    <t>3.7.7.1</t>
  </si>
  <si>
    <t>Boites de connexion et accessoires de fixation et divers</t>
  </si>
  <si>
    <t>3.8</t>
  </si>
  <si>
    <t>Alimentations et Équipements spécifiques</t>
  </si>
  <si>
    <t>3.8.1</t>
  </si>
  <si>
    <t>3.8.2</t>
  </si>
  <si>
    <t>Alimentations des équipements</t>
  </si>
  <si>
    <t>3.8.2.1</t>
  </si>
  <si>
    <t>Tourelle de Désenfumage N°1</t>
  </si>
  <si>
    <t>9.U.TABLEAU.2.5</t>
  </si>
  <si>
    <t>3.8.2.2</t>
  </si>
  <si>
    <t>Tourelle de Désenfumage N°2</t>
  </si>
  <si>
    <t>3.8.2.3</t>
  </si>
  <si>
    <t>Caisson d’insufflation N°1</t>
  </si>
  <si>
    <t>3.8.2.4</t>
  </si>
  <si>
    <t>Caisson d’insufflation N°2</t>
  </si>
  <si>
    <t>3.8.2.5</t>
  </si>
  <si>
    <t>Radiateur Électrique</t>
  </si>
  <si>
    <t>3.8.2.6</t>
  </si>
  <si>
    <t>SSI</t>
  </si>
  <si>
    <t>3.8.2.7</t>
  </si>
  <si>
    <t>AES</t>
  </si>
  <si>
    <t>3.8.2.8</t>
  </si>
  <si>
    <t>VDI</t>
  </si>
  <si>
    <t>3.8.3</t>
  </si>
  <si>
    <t>Coupure d’urgence générale de l’installation électrique</t>
  </si>
  <si>
    <t>3.8.3.1</t>
  </si>
  <si>
    <t>Coupure d’Urgence générale de l’installation électrique</t>
  </si>
  <si>
    <t>3.8.3.2</t>
  </si>
  <si>
    <t>Coupure d’Urgence générale ventilation</t>
  </si>
  <si>
    <t>3.8.3.3</t>
  </si>
  <si>
    <t>Coupure d'Urgence cellules</t>
  </si>
  <si>
    <t>3.9</t>
  </si>
  <si>
    <t xml:space="preserve">Distribution et Appareillage </t>
  </si>
  <si>
    <t>3.9.1</t>
  </si>
  <si>
    <t>Dispositifs de commande – Aspect réglementaire</t>
  </si>
  <si>
    <t>3.9.1.1</t>
  </si>
  <si>
    <t>Commande des éclairages dans les locaux aveugles</t>
  </si>
  <si>
    <t>3.9.1.2</t>
  </si>
  <si>
    <t>Circuits d'éclairage des circulations et dégagements</t>
  </si>
  <si>
    <t>3.9.1.3</t>
  </si>
  <si>
    <t>Dispositions particulières</t>
  </si>
  <si>
    <t>3.9.1.4</t>
  </si>
  <si>
    <t>Boîtes d'encastrement</t>
  </si>
  <si>
    <t>6.U.DESCRIPTIF_IMAGE</t>
  </si>
  <si>
    <t>3.9.1.5</t>
  </si>
  <si>
    <t xml:space="preserve">Appareillage Encastré </t>
  </si>
  <si>
    <t>3.9.1.5.1</t>
  </si>
  <si>
    <t>Interrupteur Simple Allumage</t>
  </si>
  <si>
    <t>3.9.1.5.2</t>
  </si>
  <si>
    <t xml:space="preserve">Prise de courant 2P+T 10/16A </t>
  </si>
  <si>
    <t>3.9.1.5.3</t>
  </si>
  <si>
    <t>Prise de courant 2P+T 10/16A en plinthe</t>
  </si>
  <si>
    <t>3.9.1.6</t>
  </si>
  <si>
    <t>Appareillage Étanche Encastré</t>
  </si>
  <si>
    <t>3.9.1.6.1</t>
  </si>
  <si>
    <t>3.9.1.6.2</t>
  </si>
  <si>
    <t>3.9.1.7</t>
  </si>
  <si>
    <t xml:space="preserve">Détecteurs de mouvement et de présence </t>
  </si>
  <si>
    <t>3.9.1.7.1</t>
  </si>
  <si>
    <t xml:space="preserve">Détecteur de présence 200°+180° </t>
  </si>
  <si>
    <t>3.9.1.7.2</t>
  </si>
  <si>
    <t xml:space="preserve">Détecteur de présence 360° </t>
  </si>
  <si>
    <t>3.9.1.7.3</t>
  </si>
  <si>
    <t>Compléments sur les détecteurs</t>
  </si>
  <si>
    <t>3.10</t>
  </si>
  <si>
    <t>Éclairage Artificiel</t>
  </si>
  <si>
    <t>3.10.1</t>
  </si>
  <si>
    <t xml:space="preserve">Dispositions particulières </t>
  </si>
  <si>
    <t>3.10.2</t>
  </si>
  <si>
    <t>Appareils d'éclairage Intérieurs</t>
  </si>
  <si>
    <t>3.10.2.1</t>
  </si>
  <si>
    <t>LU01</t>
  </si>
  <si>
    <t>3.10.2.2</t>
  </si>
  <si>
    <t>LU02</t>
  </si>
  <si>
    <t>3.10.2.3</t>
  </si>
  <si>
    <t>LU03</t>
  </si>
  <si>
    <t>3.11</t>
  </si>
  <si>
    <t>Éclairage de Sécurité</t>
  </si>
  <si>
    <t>3.11.1</t>
  </si>
  <si>
    <t>Blocs Autonomes</t>
  </si>
  <si>
    <t>3.11.1.1</t>
  </si>
  <si>
    <t>BA01 - BAES 45lm IP42</t>
  </si>
  <si>
    <t>3.11.1.2</t>
  </si>
  <si>
    <t>BA02 - BAPI</t>
  </si>
  <si>
    <t>3.11.2</t>
  </si>
  <si>
    <t>Télécommande</t>
  </si>
  <si>
    <t>3.11.2.1</t>
  </si>
  <si>
    <t>Télécommande de mise au repos</t>
  </si>
  <si>
    <t>3.11.3</t>
  </si>
  <si>
    <t>Distribution</t>
  </si>
  <si>
    <t>3.11.3.1</t>
  </si>
  <si>
    <t>Câblage et raccordement des BAES</t>
  </si>
  <si>
    <t>3.11.3.2</t>
  </si>
  <si>
    <t>Accessoires de pose et de raccordement</t>
  </si>
  <si>
    <t>3.12</t>
  </si>
  <si>
    <t>Système d'Alarme Incendie</t>
  </si>
  <si>
    <t>3.12.1</t>
  </si>
  <si>
    <t>3.12.2</t>
  </si>
  <si>
    <t>Composition du Système</t>
  </si>
  <si>
    <t>3.12.2.1</t>
  </si>
  <si>
    <t>Équipements centraux</t>
  </si>
  <si>
    <t>3.12.2.2</t>
  </si>
  <si>
    <t>Équipement de Contrôle et de Signalisation (ECS)</t>
  </si>
  <si>
    <t>3.12.2.3</t>
  </si>
  <si>
    <t>Centralisateur de Mise en Sécurité Incendie</t>
  </si>
  <si>
    <t>3.12.2.4</t>
  </si>
  <si>
    <t>Alimentation Électrique de Sécurité (AES)</t>
  </si>
  <si>
    <t>3.12.2.5</t>
  </si>
  <si>
    <t>Détection Automatique d’Incendie</t>
  </si>
  <si>
    <t>3.12.2.5.1</t>
  </si>
  <si>
    <t>Détecteurs de fumée Optiques</t>
  </si>
  <si>
    <t>3.12.2.6</t>
  </si>
  <si>
    <t>Détection manuel Incendie</t>
  </si>
  <si>
    <t>3.12.2.6.1</t>
  </si>
  <si>
    <t>Déclencheur manuel</t>
  </si>
  <si>
    <t>3.12.2.7</t>
  </si>
  <si>
    <t>Diffuseurs d’Alarme</t>
  </si>
  <si>
    <t>3.12.2.7.1</t>
  </si>
  <si>
    <t>Diffuseurs Sonores d'Alarme Feu</t>
  </si>
  <si>
    <t>3.12.3</t>
  </si>
  <si>
    <t>Désenfumage</t>
  </si>
  <si>
    <t>3.12.3.1</t>
  </si>
  <si>
    <t xml:space="preserve">Coffret de relayage </t>
  </si>
  <si>
    <t>3.12.4</t>
  </si>
  <si>
    <t>Câblage du système</t>
  </si>
  <si>
    <t>3.12.4.1</t>
  </si>
  <si>
    <t>Câblage de l'ensemble du système</t>
  </si>
  <si>
    <t>3.12.5</t>
  </si>
  <si>
    <t>Essais - Contrôles - Mise en service et Formation</t>
  </si>
  <si>
    <t>3.12.5.1</t>
  </si>
  <si>
    <t xml:space="preserve">Essais et Contrôle </t>
  </si>
  <si>
    <t>3.12.5.2</t>
  </si>
  <si>
    <t>Mise en service</t>
  </si>
  <si>
    <t>3.12.5.3</t>
  </si>
  <si>
    <t>Formation</t>
  </si>
  <si>
    <t>3.12.6</t>
  </si>
  <si>
    <t>Dossier d’identité du SSI</t>
  </si>
  <si>
    <t>3.12.6.1</t>
  </si>
  <si>
    <t>Fourniture de l'ensemble des documents du Dossier d'Identité du SSI</t>
  </si>
  <si>
    <t>3.13</t>
  </si>
  <si>
    <t>Réseau VDI (Voix-Données-Images) - Téléphone</t>
  </si>
  <si>
    <t>3.13.1</t>
  </si>
  <si>
    <t>Concessionnaire</t>
  </si>
  <si>
    <t>3.13.2</t>
  </si>
  <si>
    <t>Origine des installations</t>
  </si>
  <si>
    <t>3.13.3</t>
  </si>
  <si>
    <t>3.13.4</t>
  </si>
  <si>
    <t>Normes et Règlements</t>
  </si>
  <si>
    <t>3.13.5</t>
  </si>
  <si>
    <t>Respect des distances</t>
  </si>
  <si>
    <t>3.13.6</t>
  </si>
  <si>
    <t>Performances</t>
  </si>
  <si>
    <t>3.13.7</t>
  </si>
  <si>
    <t>Conventions de câblage</t>
  </si>
  <si>
    <t>3.13.8</t>
  </si>
  <si>
    <t>Équipements</t>
  </si>
  <si>
    <t>3.13.9</t>
  </si>
  <si>
    <t>Baie principale</t>
  </si>
  <si>
    <t>3.13.10</t>
  </si>
  <si>
    <t>Prise terminale RJ45</t>
  </si>
  <si>
    <t>3.13.11</t>
  </si>
  <si>
    <t>3.13.11.1</t>
  </si>
  <si>
    <t>Rocades Informatiques</t>
  </si>
  <si>
    <t>3.13.11.1.1</t>
  </si>
  <si>
    <t>Fibre optique 6 brins - RG - SR centre formation incendie</t>
  </si>
  <si>
    <t>3.13.12</t>
  </si>
  <si>
    <t>Câblage Prises terminales</t>
  </si>
  <si>
    <t>3.13.12.1</t>
  </si>
  <si>
    <t>Câblage RJ 2x4 paires Catégorie 6A</t>
  </si>
  <si>
    <t>3.13.12.2</t>
  </si>
  <si>
    <t>Cordons de brassage 25 Cm</t>
  </si>
  <si>
    <t>3.13.12.3</t>
  </si>
  <si>
    <t>Cordons de brassage 1m</t>
  </si>
  <si>
    <t>3.13.13</t>
  </si>
  <si>
    <t>Plans – Repérages – Identifications</t>
  </si>
  <si>
    <t>3.13.13.1</t>
  </si>
  <si>
    <t>Plans de câblage</t>
  </si>
  <si>
    <t>3.13.13.2</t>
  </si>
  <si>
    <t>Repérage - Identifications</t>
  </si>
  <si>
    <t>3.13.14</t>
  </si>
  <si>
    <t xml:space="preserve">Plans – Repérages – Identifications </t>
  </si>
  <si>
    <t>3.13.14.1</t>
  </si>
  <si>
    <t>3.13.14.2</t>
  </si>
  <si>
    <t>3.13.15</t>
  </si>
  <si>
    <t>Recette Informatique</t>
  </si>
  <si>
    <t>3.13.15.1</t>
  </si>
  <si>
    <t>6.U.TABLEAU.4.3</t>
  </si>
  <si>
    <t>6.U.TABLEAU.2.3</t>
  </si>
  <si>
    <t>3.13.15.2</t>
  </si>
  <si>
    <t>Contrôle visuel</t>
  </si>
  <si>
    <t>3.13.15.3</t>
  </si>
  <si>
    <t>Mesure/Recette</t>
  </si>
  <si>
    <t>3.13.15.3.1</t>
  </si>
  <si>
    <t>Mesures/Recette sur les câbles « Cuivre »</t>
  </si>
  <si>
    <t>3.13.15.3.2</t>
  </si>
  <si>
    <t>Mesures/Recette sur les câbles « Optique »</t>
  </si>
  <si>
    <t>3.13.15.4</t>
  </si>
  <si>
    <t>Présentation des résultats</t>
  </si>
  <si>
    <t>3.13.15.4.1</t>
  </si>
  <si>
    <t>Cahier de Recette</t>
  </si>
  <si>
    <t>3.14</t>
  </si>
  <si>
    <t>Vidéosurveillance</t>
  </si>
  <si>
    <t>3.14.1</t>
  </si>
  <si>
    <t>3.14.1.1</t>
  </si>
  <si>
    <t>Caméra</t>
  </si>
  <si>
    <t>3.14.1.2</t>
  </si>
  <si>
    <t>Caméra (Option 1 : Caméra thermique)</t>
  </si>
  <si>
    <t xml:space="preserve"> Option</t>
  </si>
  <si>
    <t>3.14.1.3</t>
  </si>
  <si>
    <t xml:space="preserve">Enregistreur </t>
  </si>
  <si>
    <t>3.14.2</t>
  </si>
  <si>
    <t xml:space="preserve">Câblage </t>
  </si>
  <si>
    <t>3.14.2.1</t>
  </si>
  <si>
    <t>Câblage RJ 1x4 paires Catégorie 6A</t>
  </si>
  <si>
    <t>3.14.3</t>
  </si>
  <si>
    <t>Mise en service du système</t>
  </si>
  <si>
    <t>3.14.3.1</t>
  </si>
  <si>
    <t>Paramétrage – Essais – Mise en service – Formation</t>
  </si>
  <si>
    <t>Description des Ouvrages Simulation incendie</t>
  </si>
  <si>
    <t>4.1</t>
  </si>
  <si>
    <t>Équipements "Simulation Incendie"</t>
  </si>
  <si>
    <t>4.1.1</t>
  </si>
  <si>
    <t>4.1.2</t>
  </si>
  <si>
    <t xml:space="preserve">Composition du système </t>
  </si>
  <si>
    <t>4.1.3</t>
  </si>
  <si>
    <t>Simulateur incendie</t>
  </si>
  <si>
    <t>4.1.4</t>
  </si>
  <si>
    <t xml:space="preserve">Mise en service &amp; tests fonctionnels </t>
  </si>
  <si>
    <t>4.1.5</t>
  </si>
  <si>
    <t>Formation opérateurs simulateur</t>
  </si>
  <si>
    <t>Description des Ouvrages CVC - Chauffage - Ventilation - Plomberie Sanitaires</t>
  </si>
  <si>
    <t>5.1</t>
  </si>
  <si>
    <t>Documents - Études - Mise en service et Réception</t>
  </si>
  <si>
    <t>5.1.1</t>
  </si>
  <si>
    <t>5.1.2</t>
  </si>
  <si>
    <t>5.1.3</t>
  </si>
  <si>
    <t>5.1.4</t>
  </si>
  <si>
    <t>5.2</t>
  </si>
  <si>
    <t>Installations provisoire de chantier</t>
  </si>
  <si>
    <t>5.2.1</t>
  </si>
  <si>
    <t>5.2.2</t>
  </si>
  <si>
    <t>5.2.3</t>
  </si>
  <si>
    <t>5.3</t>
  </si>
  <si>
    <t>Prescriptions Techniques de Chauffage</t>
  </si>
  <si>
    <t>5.3.1</t>
  </si>
  <si>
    <t>Conditions extérieures</t>
  </si>
  <si>
    <t>5.3.2</t>
  </si>
  <si>
    <t>Emission de chaleur</t>
  </si>
  <si>
    <t>5.3.3</t>
  </si>
  <si>
    <t>Convecteur électrique</t>
  </si>
  <si>
    <t>5.3.4</t>
  </si>
  <si>
    <t>Radiateur à fluide caloporteur</t>
  </si>
  <si>
    <t>5.3.5</t>
  </si>
  <si>
    <t>Régulation</t>
  </si>
  <si>
    <t>5.3.5.1</t>
  </si>
  <si>
    <t>Régulation terminale radiateurs</t>
  </si>
  <si>
    <t>PM</t>
  </si>
  <si>
    <t>5.3.6</t>
  </si>
  <si>
    <t>Raccordement électrique</t>
  </si>
  <si>
    <t>5.3.6.1</t>
  </si>
  <si>
    <t>Ens</t>
  </si>
  <si>
    <t>5.3.7</t>
  </si>
  <si>
    <t>Autocontrôle</t>
  </si>
  <si>
    <t>5.3.7.1</t>
  </si>
  <si>
    <t>Autocontrôle des installations de Chauffage</t>
  </si>
  <si>
    <t>5.4</t>
  </si>
  <si>
    <t>Prescriptions techniques de Ventilation</t>
  </si>
  <si>
    <t>5.5</t>
  </si>
  <si>
    <t>Prescriptions techniques de Plomberie Sanitaires</t>
  </si>
  <si>
    <t>5.5.1</t>
  </si>
  <si>
    <t>Hypothèse de dimensionnement</t>
  </si>
  <si>
    <t>5.5.1.1</t>
  </si>
  <si>
    <t>Base de calculs</t>
  </si>
  <si>
    <t>5.5.1.2</t>
  </si>
  <si>
    <t>Évacuations (EP / EV / EU)</t>
  </si>
  <si>
    <t>9.U.TABLEAU.8.3</t>
  </si>
  <si>
    <t>9.U.TABLEAU.5.3</t>
  </si>
  <si>
    <t>9.U.TABLEAU.9.4</t>
  </si>
  <si>
    <t>5.5.2</t>
  </si>
  <si>
    <t>Alimentation en eau potable</t>
  </si>
  <si>
    <t>5.5.3</t>
  </si>
  <si>
    <t>Alimentation en Eau Potable</t>
  </si>
  <si>
    <t>5.5.4</t>
  </si>
  <si>
    <t>Production d'Eau Chaude Sanitaires (ECS)</t>
  </si>
  <si>
    <t>5.5.4.1</t>
  </si>
  <si>
    <t>Ballon 30 L</t>
  </si>
  <si>
    <t>5.5.5</t>
  </si>
  <si>
    <t>Distribution Eau Froide - Eau Chaude Sanitaire</t>
  </si>
  <si>
    <t>5.5.5.1</t>
  </si>
  <si>
    <t>Réseau extérieur PEHD</t>
  </si>
  <si>
    <t>mL</t>
  </si>
  <si>
    <t>5.5.5.2</t>
  </si>
  <si>
    <t>Réseau intérieur EF - ECS</t>
  </si>
  <si>
    <t>5.5.5.3</t>
  </si>
  <si>
    <t>Désinfection des canalisations</t>
  </si>
  <si>
    <t>5.5.6</t>
  </si>
  <si>
    <t>Appareillages et équipements sanitaires</t>
  </si>
  <si>
    <t>5.5.6.1</t>
  </si>
  <si>
    <t>Ensemble WC</t>
  </si>
  <si>
    <t>5.5.6.2</t>
  </si>
  <si>
    <t>Ensemble douche</t>
  </si>
  <si>
    <t>5.5.6.3</t>
  </si>
  <si>
    <t>Poste de désinfection</t>
  </si>
  <si>
    <t>5.5.7</t>
  </si>
  <si>
    <t>Évacuation</t>
  </si>
  <si>
    <t>5.5.7.1</t>
  </si>
  <si>
    <t>Évacuation d'appareils</t>
  </si>
  <si>
    <t>5.5.8</t>
  </si>
  <si>
    <t>5.5.8.1</t>
  </si>
  <si>
    <t>Autocontrôle des installations de plomberie sanitaire</t>
  </si>
  <si>
    <t>5.6</t>
  </si>
  <si>
    <t>Prescriptions techniques de Désenfumage</t>
  </si>
  <si>
    <t>5.6.1</t>
  </si>
  <si>
    <t xml:space="preserve">Principe des installations </t>
  </si>
  <si>
    <t>5.6.2</t>
  </si>
  <si>
    <t>Volet d'extraction et d'insufflation de fumée</t>
  </si>
  <si>
    <t>5.6.2.1</t>
  </si>
  <si>
    <t>Volet d'extraction de fumée</t>
  </si>
  <si>
    <t>5.6.3</t>
  </si>
  <si>
    <t>Volet d'extraction et d'insufflation de fumée type Tunnel</t>
  </si>
  <si>
    <t>5.6.3.1</t>
  </si>
  <si>
    <t>Volet d'extraction de fumée type tunnel</t>
  </si>
  <si>
    <t>5.6.4</t>
  </si>
  <si>
    <t>Réseau d'extraction et d'insufflation de fumée</t>
  </si>
  <si>
    <t>5.6.4.1</t>
  </si>
  <si>
    <t>Réseau d'extraction désenfumage coupe-feu</t>
  </si>
  <si>
    <t>m²</t>
  </si>
  <si>
    <t>5.6.4.2</t>
  </si>
  <si>
    <t xml:space="preserve">Réseau d'insufflation désenfumage coupe-feu </t>
  </si>
  <si>
    <t>5.6.4.3</t>
  </si>
  <si>
    <t>Réseau d'insufflation acier galvanisé</t>
  </si>
  <si>
    <t>kg</t>
  </si>
  <si>
    <t>5.6.5</t>
  </si>
  <si>
    <t xml:space="preserve">Tourelle d'extraction désenfumage </t>
  </si>
  <si>
    <t>5.6.5.1</t>
  </si>
  <si>
    <t>Caisson d'extraction désenfumage EXD01</t>
  </si>
  <si>
    <t>5.6.5.2</t>
  </si>
  <si>
    <t>Caisson d'extraction désenfumage EXD02</t>
  </si>
  <si>
    <t>5.6.6</t>
  </si>
  <si>
    <t>Caisson insufflation désenfumage</t>
  </si>
  <si>
    <t>5.6.6.1</t>
  </si>
  <si>
    <t>Caisson d'insufflation désenfumage INS01</t>
  </si>
  <si>
    <t>5.6.6.2</t>
  </si>
  <si>
    <t>Caisson d'insufflation désenfumage INS02</t>
  </si>
  <si>
    <t>5.6.7</t>
  </si>
  <si>
    <t xml:space="preserve">Arrêts pompiers et commande de réarmement </t>
  </si>
  <si>
    <t>5.6.7.1</t>
  </si>
  <si>
    <t>Arrêts pompiers et réarmement</t>
  </si>
  <si>
    <t>5.6.8</t>
  </si>
  <si>
    <t>Autocontrôle, paramétrage SSI et mise en service</t>
  </si>
  <si>
    <t>5.6.8.1</t>
  </si>
  <si>
    <t>RECAPITULATIF DES CHAPITRES</t>
  </si>
  <si>
    <t>3 - Description des Ouvrages Électricité CFO/CFA</t>
  </si>
  <si>
    <t>- 3.1 - Documents - Études - Mise en service et réception</t>
  </si>
  <si>
    <t>- 3.2 - Installations de chantier</t>
  </si>
  <si>
    <t>- 3.3 - Réseau de Terre</t>
  </si>
  <si>
    <t>- 3.4 - Alimentation Générale</t>
  </si>
  <si>
    <t>- 3.5 - Tableaux électriques</t>
  </si>
  <si>
    <t>- 3.6 - Affichage - Signalétique</t>
  </si>
  <si>
    <t>- 3.7 - Cheminement - Distribution</t>
  </si>
  <si>
    <t>- 3.8 - Alimentations et Équipements spécifiques</t>
  </si>
  <si>
    <t>- 3.9 - Distribution et Appareillage</t>
  </si>
  <si>
    <t>- 3.10 - Éclairage Artificiel</t>
  </si>
  <si>
    <t>- 3.11 - Éclairage de Sécurité</t>
  </si>
  <si>
    <t>- 3.12 - Système d'Alarme Incendie</t>
  </si>
  <si>
    <t>- 3.13 - Réseau VDI (Voix-Données-Images) - Téléphone</t>
  </si>
  <si>
    <t>- 3.14 - Vidéosurveillance</t>
  </si>
  <si>
    <t>4 - Description des Ouvrages Simulation incendie</t>
  </si>
  <si>
    <t>- 4.1 - Équipements "Simulation Incendie"</t>
  </si>
  <si>
    <t>5 - Description des Ouvrages CVC - Chauffage - Ventilation - Plomberie Sanitaires</t>
  </si>
  <si>
    <t>- 5.1 - Documents - Études - Mise en service et Réception</t>
  </si>
  <si>
    <t>- 5.2 - Installations provisoire de chantier</t>
  </si>
  <si>
    <t>- 5.3 - Prescriptions Techniques de Chauffage</t>
  </si>
  <si>
    <t>- 5.4 - Prescriptions techniques de Ventilation</t>
  </si>
  <si>
    <t>- 5.5 - Prescriptions techniques de Plomberie Sanitaires</t>
  </si>
  <si>
    <t>- 5.6 - Prescriptions techniques de Désenfumage</t>
  </si>
  <si>
    <t xml:space="preserve">Soit en toutes lettres TTC : </t>
  </si>
  <si>
    <t>RECAPITULATIF OPTION</t>
  </si>
  <si>
    <t xml:space="preserve"> Option 1 : Caméra thermique</t>
  </si>
  <si>
    <t xml:space="preserve"> 	 Caméra</t>
  </si>
  <si>
    <t>Sous-total Option 1 : Caméra thermique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</si>
  <si>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</si>
  <si>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</si>
  <si>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</si>
  <si>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</si>
  <si>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</si>
  <si>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</si>
  <si>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</si>
  <si>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</si>
  <si>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</si>
  <si>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</si>
  <si>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</si>
  <si>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</si>
  <si>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</si>
  <si>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</si>
  <si>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</si>
  <si>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</si>
  <si>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</si>
  <si>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</si>
  <si>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</si>
  <si>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</si>
  <si>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</si>
  <si>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</si>
  <si>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</si>
  <si>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</si>
  <si>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</si>
  <si>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</si>
  <si>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</si>
  <si>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</si>
  <si>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</si>
  <si>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</si>
  <si>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</si>
  <si>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</si>
  <si>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</si>
  <si>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</si>
  <si>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</si>
  <si>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Contruction d'un centre de formation à la sécurité incendie sur le site pénitentiaire de Fleury-Merogis</t>
  </si>
  <si>
    <t>AFF12534</t>
  </si>
  <si>
    <t>Centre de formation sécurité incendie sur le site pénitentiaire de Fleury-Merogis</t>
  </si>
  <si>
    <t>PRO</t>
  </si>
  <si>
    <t>Avenue des peupliers</t>
  </si>
  <si>
    <t>91700 - FLEURY-MEROGIS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</si>
  <si>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</si>
  <si>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</si>
  <si>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</si>
  <si>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</si>
  <si>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</si>
  <si>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</si>
  <si>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</si>
  <si>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</si>
  <si>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</si>
  <si>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</si>
  <si>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</si>
  <si>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</si>
  <si>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</si>
  <si>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</si>
  <si>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</si>
  <si>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</si>
  <si>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</si>
  <si>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</si>
  <si>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</si>
  <si>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</si>
  <si>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</si>
  <si>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</si>
  <si>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</si>
  <si>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</si>
  <si>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</si>
  <si>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</si>
  <si>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</si>
  <si>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</si>
  <si>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</si>
  <si>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</si>
  <si>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</si>
  <si>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</si>
  <si>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</si>
  <si>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</si>
  <si>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</si>
  <si>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Lot N°02 - Électricité Courant Forts &amp; Faibles - Équipements de simulation incendie - CVC Chauffage - Ventilation - Plomberie Sanitaires - Désenfumage</t>
  </si>
  <si>
    <t>RECAPITULATIF
Lot N°02 - Électricité Courant Forts &amp; Faibles - Équipements de simulation incendie - CVC Chauffage - Ventilation - Plomberie Sanitaires - Désenfumage</t>
  </si>
  <si>
    <t>Total du lot Lot N°02 - Électricité Courant Forts &amp; Faibles - Équipements de simulation incendie - CVC Chauffage - Ventilation - Plomberie Sanitaires - Désenfumage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</si>
</sst>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2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3" fontId="12" fillId="0" borderId="12" xfId="0" applyNumberFormat="1" applyFont="1" applyBorder="1" applyAlignment="1" applyProtection="1">
      <alignment horizontal="right" vertical="top" wrapText="1"/>
      <protection locked="0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13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4" fontId="12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horizontal="right" vertical="top" wrapText="1"/>
      <protection locked="0"/>
    </xf>
    <xf numFmtId="0" fontId="16" fillId="0" borderId="0" xfId="0" applyFont="1" applyAlignment="1">
      <alignment vertical="top" wrapText="1"/>
    </xf>
    <xf numFmtId="0" fontId="16" fillId="0" borderId="11" xfId="0" applyFont="1" applyBorder="1" applyAlignment="1">
      <alignment vertical="top" wrapText="1"/>
    </xf>
    <xf numFmtId="165" fontId="12" fillId="0" borderId="9" xfId="0" applyNumberFormat="1" applyFont="1" applyBorder="1" applyAlignment="1">
      <alignment horizontal="right" vertical="top" wrapText="1"/>
    </xf>
    <xf numFmtId="165" fontId="12" fillId="0" borderId="12" xfId="0" applyNumberFormat="1" applyFont="1" applyBorder="1" applyAlignment="1" applyProtection="1">
      <alignment horizontal="right" vertical="top" wrapText="1"/>
      <protection locked="0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right" vertical="top" wrapText="1"/>
    </xf>
    <xf numFmtId="164" fontId="20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164" fontId="20" fillId="0" borderId="0" xfId="0" applyNumberFormat="1" applyFont="1" applyAlignment="1">
      <alignment horizontal="right" vertical="top" wrapText="1" inden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 inden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/>
    </xf>
    <xf numFmtId="164" fontId="14" fillId="0" borderId="5" xfId="0" applyNumberFormat="1" applyFont="1" applyBorder="1" applyAlignment="1">
      <alignment horizontal="right"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164" fontId="14" fillId="0" borderId="7" xfId="0" applyNumberFormat="1" applyFont="1" applyBorder="1" applyAlignment="1">
      <alignment horizontal="right" vertical="top" wrapText="1"/>
    </xf>
    <xf numFmtId="164" fontId="14" fillId="0" borderId="8" xfId="0" applyNumberFormat="1" applyFont="1" applyBorder="1" applyAlignment="1">
      <alignment horizontal="right"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0" xfId="0"/>
    <xf numFmtId="0" fontId="14" fillId="0" borderId="2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6" fillId="0" borderId="12" xfId="0" applyFont="1" applyBorder="1" applyAlignment="1" applyProtection="1">
      <alignment vertical="top" wrapText="1"/>
      <protection locked="0"/>
    </xf>
    <xf numFmtId="0" fontId="19" fillId="0" borderId="0" xfId="0" applyFont="1" applyAlignment="1">
      <alignment horizontal="center" vertical="top" wrapText="1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890588</xdr:colOff>
      <xdr:row>3</xdr:row>
      <xdr:rowOff>85725</xdr:rowOff>
    </xdr:from>
    <xdr:to>
      <xdr:col>7</xdr:col>
      <xdr:colOff>80962</xdr:colOff>
      <xdr:row>7</xdr:row>
      <xdr:rowOff>21775</xdr:rowOff>
    </xdr:to>
    <xdr:pic>
      <xdr:nvPicPr>
        <xdr:cNvPr id="2" name="Picture 1" descr="{41c032fe-7bad-4a4c-b9dd-abdcc1f2f752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4763" y="428625"/>
          <a:ext cx="1838325" cy="39325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29</xdr:row>
      <xdr:rowOff>33338</xdr:rowOff>
    </xdr:from>
    <xdr:to>
      <xdr:col>8</xdr:col>
      <xdr:colOff>3811</xdr:colOff>
      <xdr:row>42</xdr:row>
      <xdr:rowOff>80410</xdr:rowOff>
    </xdr:to>
    <xdr:pic>
      <xdr:nvPicPr>
        <xdr:cNvPr id="3" name="Picture 2" descr="{f9c16e09-7544-4149-a534-c1b407a92755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4175" y="3348038"/>
          <a:ext cx="3623311" cy="1532972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109538</xdr:rowOff>
    </xdr:from>
    <xdr:to>
      <xdr:col>4</xdr:col>
      <xdr:colOff>922337</xdr:colOff>
      <xdr:row>54</xdr:row>
      <xdr:rowOff>111176</xdr:rowOff>
    </xdr:to>
    <xdr:pic>
      <xdr:nvPicPr>
        <xdr:cNvPr id="4" name="Picture 3" descr="{074d4fd5-66ea-469b-89cc-732d954b397e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7513" y="5824538"/>
          <a:ext cx="889000" cy="458839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90488</xdr:rowOff>
    </xdr:from>
    <xdr:to>
      <xdr:col>1</xdr:col>
      <xdr:colOff>636587</xdr:colOff>
      <xdr:row>83</xdr:row>
      <xdr:rowOff>18679</xdr:rowOff>
    </xdr:to>
    <xdr:pic>
      <xdr:nvPicPr>
        <xdr:cNvPr id="5" name="Picture 4" descr="{9c7fbd6e-81a9-4285-a3fc-602c299668bc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9348788"/>
          <a:ext cx="603250" cy="156792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74</xdr:row>
      <xdr:rowOff>104775</xdr:rowOff>
    </xdr:from>
    <xdr:to>
      <xdr:col>1</xdr:col>
      <xdr:colOff>636587</xdr:colOff>
      <xdr:row>76</xdr:row>
      <xdr:rowOff>5221</xdr:rowOff>
    </xdr:to>
    <xdr:pic>
      <xdr:nvPicPr>
        <xdr:cNvPr id="6" name="Picture 5" descr="{bf89431c-20b5-42b8-aa68-56b4527c5d3a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8562975"/>
          <a:ext cx="603250" cy="129046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66</xdr:row>
      <xdr:rowOff>80963</xdr:rowOff>
    </xdr:from>
    <xdr:to>
      <xdr:col>1</xdr:col>
      <xdr:colOff>636587</xdr:colOff>
      <xdr:row>70</xdr:row>
      <xdr:rowOff>29585</xdr:rowOff>
    </xdr:to>
    <xdr:pic>
      <xdr:nvPicPr>
        <xdr:cNvPr id="7" name="Picture 6" descr="{ea31e8ba-0080-414a-be54-edc3d37fb175}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7624763"/>
          <a:ext cx="603250" cy="4058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62"/>
      <c r="F2" s="62"/>
      <c r="G2" s="62"/>
      <c r="H2" s="62"/>
      <c r="I2" s="8"/>
    </row>
    <row r="3" spans="2:9" ht="9" customHeight="1" x14ac:dyDescent="0.25">
      <c r="B3" s="5"/>
      <c r="C3" s="6"/>
      <c r="D3" s="7"/>
      <c r="E3" s="62"/>
      <c r="F3" s="62"/>
      <c r="G3" s="62"/>
      <c r="H3" s="62"/>
      <c r="I3" s="8"/>
    </row>
    <row r="4" spans="2:9" ht="9" customHeight="1" x14ac:dyDescent="0.25">
      <c r="B4" s="5"/>
      <c r="C4" s="6"/>
      <c r="D4" s="7"/>
      <c r="E4" s="62"/>
      <c r="F4" s="62"/>
      <c r="G4" s="62"/>
      <c r="H4" s="62"/>
      <c r="I4" s="8"/>
    </row>
    <row r="5" spans="2:9" ht="9" customHeight="1" x14ac:dyDescent="0.25">
      <c r="B5" s="5"/>
      <c r="C5" s="6"/>
      <c r="D5" s="7"/>
      <c r="E5" s="62"/>
      <c r="F5" s="62"/>
      <c r="G5" s="62"/>
      <c r="H5" s="62"/>
      <c r="I5" s="8"/>
    </row>
    <row r="6" spans="2:9" ht="9" customHeight="1" x14ac:dyDescent="0.25">
      <c r="B6" s="5"/>
      <c r="C6" s="6"/>
      <c r="D6" s="7"/>
      <c r="E6" s="62"/>
      <c r="F6" s="62"/>
      <c r="G6" s="62"/>
      <c r="H6" s="62"/>
      <c r="I6" s="8"/>
    </row>
    <row r="7" spans="2:9" ht="9" customHeight="1" x14ac:dyDescent="0.25">
      <c r="B7" s="5"/>
      <c r="C7" s="6"/>
      <c r="D7" s="7"/>
      <c r="E7" s="62"/>
      <c r="F7" s="62"/>
      <c r="G7" s="62"/>
      <c r="H7" s="62"/>
      <c r="I7" s="8"/>
    </row>
    <row r="8" spans="2:9" ht="9" customHeight="1" x14ac:dyDescent="0.25">
      <c r="B8" s="5"/>
      <c r="C8" s="6"/>
      <c r="D8" s="7"/>
      <c r="E8" s="62"/>
      <c r="F8" s="62"/>
      <c r="G8" s="62"/>
      <c r="H8" s="62"/>
      <c r="I8" s="8"/>
    </row>
    <row r="9" spans="2:9" ht="9" customHeight="1" x14ac:dyDescent="0.25">
      <c r="B9" s="5"/>
      <c r="C9" s="6"/>
      <c r="D9" s="7"/>
      <c r="E9" s="62"/>
      <c r="F9" s="62"/>
      <c r="G9" s="62"/>
      <c r="H9" s="62"/>
      <c r="I9" s="8"/>
    </row>
    <row r="10" spans="2:9" ht="9" customHeight="1" x14ac:dyDescent="0.25">
      <c r="B10" s="5"/>
      <c r="C10" s="6"/>
      <c r="D10" s="7"/>
      <c r="E10" s="62"/>
      <c r="F10" s="62"/>
      <c r="G10" s="62"/>
      <c r="H10" s="62"/>
      <c r="I10" s="8"/>
    </row>
    <row r="11" spans="2:9" ht="9" customHeight="1" x14ac:dyDescent="0.25">
      <c r="B11" s="5"/>
      <c r="C11" s="6"/>
      <c r="D11" s="7"/>
      <c r="E11" s="68" t="str">
        <f>IF(Paramètres!C5&lt;&gt;"",Paramètres!C5,"")</f>
        <v>Contruction d'un centre de formation à la sécurité incendie sur le site pénitentiaire de Fleury-Merogis</v>
      </c>
      <c r="F11" s="68"/>
      <c r="G11" s="68"/>
      <c r="H11" s="68"/>
      <c r="I11" s="8"/>
    </row>
    <row r="12" spans="2:9" ht="9" customHeight="1" x14ac:dyDescent="0.25">
      <c r="B12" s="5"/>
      <c r="C12" s="6"/>
      <c r="D12" s="7"/>
      <c r="E12" s="68"/>
      <c r="F12" s="68"/>
      <c r="G12" s="68"/>
      <c r="H12" s="68"/>
      <c r="I12" s="8"/>
    </row>
    <row r="13" spans="2:9" ht="9" customHeight="1" x14ac:dyDescent="0.25">
      <c r="B13" s="5"/>
      <c r="C13" s="6"/>
      <c r="D13" s="7"/>
      <c r="E13" s="68"/>
      <c r="F13" s="68"/>
      <c r="G13" s="68"/>
      <c r="H13" s="68"/>
      <c r="I13" s="8"/>
    </row>
    <row r="14" spans="2:9" ht="9" customHeight="1" x14ac:dyDescent="0.25">
      <c r="B14" s="5"/>
      <c r="C14" s="6"/>
      <c r="D14" s="7"/>
      <c r="E14" s="68"/>
      <c r="F14" s="68"/>
      <c r="G14" s="68"/>
      <c r="H14" s="68"/>
      <c r="I14" s="8"/>
    </row>
    <row r="15" spans="2:9" ht="9" customHeight="1" x14ac:dyDescent="0.25">
      <c r="B15" s="5"/>
      <c r="C15" s="6"/>
      <c r="D15" s="7"/>
      <c r="E15" s="68"/>
      <c r="F15" s="68"/>
      <c r="G15" s="68"/>
      <c r="H15" s="68"/>
      <c r="I15" s="8"/>
    </row>
    <row r="16" spans="2:9" ht="9" customHeight="1" x14ac:dyDescent="0.25">
      <c r="B16" s="5"/>
      <c r="C16" s="6"/>
      <c r="D16" s="7"/>
      <c r="E16" s="68"/>
      <c r="F16" s="68"/>
      <c r="G16" s="68"/>
      <c r="H16" s="68"/>
      <c r="I16" s="8"/>
    </row>
    <row r="17" spans="2:9" ht="9" customHeight="1" x14ac:dyDescent="0.25">
      <c r="B17" s="5"/>
      <c r="C17" s="6"/>
      <c r="D17" s="7"/>
      <c r="E17" s="68"/>
      <c r="F17" s="68"/>
      <c r="G17" s="68"/>
      <c r="H17" s="68"/>
      <c r="I17" s="8"/>
    </row>
    <row r="18" spans="2:9" ht="9" customHeight="1" x14ac:dyDescent="0.25">
      <c r="B18" s="5"/>
      <c r="C18" s="6"/>
      <c r="D18" s="7"/>
      <c r="E18" s="68"/>
      <c r="F18" s="68"/>
      <c r="G18" s="68"/>
      <c r="H18" s="68"/>
      <c r="I18" s="8"/>
    </row>
    <row r="19" spans="2:9" ht="9" customHeight="1" x14ac:dyDescent="0.25">
      <c r="B19" s="5"/>
      <c r="C19" s="6"/>
      <c r="D19" s="7"/>
      <c r="E19" s="68"/>
      <c r="F19" s="68"/>
      <c r="G19" s="68"/>
      <c r="H19" s="68"/>
      <c r="I19" s="8"/>
    </row>
    <row r="20" spans="2:9" ht="9" customHeight="1" x14ac:dyDescent="0.25">
      <c r="B20" s="5"/>
      <c r="C20" s="6"/>
      <c r="D20" s="7"/>
      <c r="E20" s="68" t="str">
        <f>IF(Paramètres!C24&lt;&gt;"",Paramètres!C24,"") &amp; CHAR(10) &amp; IF(Paramètres!C26&lt;&gt;"",Paramètres!C26,"") &amp; CHAR(10) &amp; IF(Paramètres!C28&lt;&gt;"",Paramètres!C28,"")</f>
        <v xml:space="preserve">Avenue des peupliers
91700 - FLEURY-MEROGIS
</v>
      </c>
      <c r="F20" s="68"/>
      <c r="G20" s="68"/>
      <c r="H20" s="68"/>
      <c r="I20" s="8"/>
    </row>
    <row r="21" spans="2:9" ht="9" customHeight="1" x14ac:dyDescent="0.25">
      <c r="B21" s="5"/>
      <c r="C21" s="6"/>
      <c r="D21" s="7"/>
      <c r="E21" s="68"/>
      <c r="F21" s="68"/>
      <c r="G21" s="68"/>
      <c r="H21" s="68"/>
      <c r="I21" s="8"/>
    </row>
    <row r="22" spans="2:9" ht="9" customHeight="1" x14ac:dyDescent="0.25">
      <c r="B22" s="5"/>
      <c r="C22" s="6"/>
      <c r="D22" s="7"/>
      <c r="E22" s="68"/>
      <c r="F22" s="68"/>
      <c r="G22" s="68"/>
      <c r="H22" s="68"/>
      <c r="I22" s="8"/>
    </row>
    <row r="23" spans="2:9" ht="9" customHeight="1" x14ac:dyDescent="0.25">
      <c r="B23" s="5"/>
      <c r="C23" s="6"/>
      <c r="D23" s="7"/>
      <c r="E23" s="68"/>
      <c r="F23" s="68"/>
      <c r="G23" s="68"/>
      <c r="H23" s="68"/>
      <c r="I23" s="8"/>
    </row>
    <row r="24" spans="2:9" ht="9" customHeight="1" x14ac:dyDescent="0.25">
      <c r="B24" s="5"/>
      <c r="C24" s="6"/>
      <c r="D24" s="7"/>
      <c r="E24" s="68"/>
      <c r="F24" s="68"/>
      <c r="G24" s="68"/>
      <c r="H24" s="68"/>
      <c r="I24" s="8"/>
    </row>
    <row r="25" spans="2:9" ht="9" customHeight="1" x14ac:dyDescent="0.25">
      <c r="B25" s="5"/>
      <c r="C25" s="6"/>
      <c r="D25" s="7"/>
      <c r="E25" s="68"/>
      <c r="F25" s="68"/>
      <c r="G25" s="68"/>
      <c r="H25" s="68"/>
      <c r="I25" s="8"/>
    </row>
    <row r="26" spans="2:9" ht="9" customHeight="1" x14ac:dyDescent="0.25">
      <c r="B26" s="5"/>
      <c r="C26" s="6"/>
      <c r="D26" s="7"/>
      <c r="E26" s="68"/>
      <c r="F26" s="68"/>
      <c r="G26" s="68"/>
      <c r="H26" s="68"/>
      <c r="I26" s="8"/>
    </row>
    <row r="27" spans="2:9" ht="9" customHeight="1" x14ac:dyDescent="0.25">
      <c r="B27" s="5"/>
      <c r="C27" s="6"/>
      <c r="D27" s="7"/>
      <c r="E27" s="68"/>
      <c r="F27" s="68"/>
      <c r="G27" s="68"/>
      <c r="H27" s="68"/>
      <c r="I27" s="8"/>
    </row>
    <row r="28" spans="2:9" ht="9" customHeight="1" x14ac:dyDescent="0.25">
      <c r="B28" s="5"/>
      <c r="C28" s="6"/>
      <c r="D28" s="7"/>
      <c r="E28" s="62"/>
      <c r="F28" s="62"/>
      <c r="G28" s="62"/>
      <c r="H28" s="62"/>
      <c r="I28" s="8"/>
    </row>
    <row r="29" spans="2:9" ht="9" customHeight="1" x14ac:dyDescent="0.25">
      <c r="B29" s="5"/>
      <c r="C29" s="6"/>
      <c r="D29" s="7"/>
      <c r="E29" s="62"/>
      <c r="F29" s="62"/>
      <c r="G29" s="62"/>
      <c r="H29" s="62"/>
      <c r="I29" s="8"/>
    </row>
    <row r="30" spans="2:9" ht="9" customHeight="1" x14ac:dyDescent="0.25">
      <c r="B30" s="5"/>
      <c r="C30" s="6"/>
      <c r="D30" s="7"/>
      <c r="E30" s="62"/>
      <c r="F30" s="62"/>
      <c r="G30" s="62"/>
      <c r="H30" s="62"/>
      <c r="I30" s="8"/>
    </row>
    <row r="31" spans="2:9" ht="9" customHeight="1" x14ac:dyDescent="0.25">
      <c r="B31" s="5"/>
      <c r="C31" s="6"/>
      <c r="D31" s="7"/>
      <c r="E31" s="62"/>
      <c r="F31" s="62"/>
      <c r="G31" s="62"/>
      <c r="H31" s="62"/>
      <c r="I31" s="8"/>
    </row>
    <row r="32" spans="2:9" ht="9" customHeight="1" x14ac:dyDescent="0.25">
      <c r="B32" s="5"/>
      <c r="C32" s="6"/>
      <c r="D32" s="7"/>
      <c r="E32" s="62"/>
      <c r="F32" s="62"/>
      <c r="G32" s="62"/>
      <c r="H32" s="62"/>
      <c r="I32" s="8"/>
    </row>
    <row r="33" spans="2:9" ht="9" customHeight="1" x14ac:dyDescent="0.25">
      <c r="B33" s="5"/>
      <c r="C33" s="6"/>
      <c r="D33" s="7"/>
      <c r="E33" s="62"/>
      <c r="F33" s="62"/>
      <c r="G33" s="62"/>
      <c r="H33" s="62"/>
      <c r="I33" s="8"/>
    </row>
    <row r="34" spans="2:9" ht="9" customHeight="1" x14ac:dyDescent="0.25">
      <c r="B34" s="5"/>
      <c r="C34" s="6"/>
      <c r="D34" s="7"/>
      <c r="E34" s="62"/>
      <c r="F34" s="62"/>
      <c r="G34" s="62"/>
      <c r="H34" s="62"/>
      <c r="I34" s="8"/>
    </row>
    <row r="35" spans="2:9" ht="9" customHeight="1" x14ac:dyDescent="0.25">
      <c r="B35" s="5"/>
      <c r="C35" s="6"/>
      <c r="D35" s="7"/>
      <c r="E35" s="62"/>
      <c r="F35" s="62"/>
      <c r="G35" s="62"/>
      <c r="H35" s="62"/>
      <c r="I35" s="8"/>
    </row>
    <row r="36" spans="2:9" ht="9" customHeight="1" x14ac:dyDescent="0.25">
      <c r="B36" s="5"/>
      <c r="C36" s="6"/>
      <c r="D36" s="7"/>
      <c r="E36" s="62"/>
      <c r="F36" s="62"/>
      <c r="G36" s="62"/>
      <c r="H36" s="62"/>
      <c r="I36" s="8"/>
    </row>
    <row r="37" spans="2:9" ht="9" customHeight="1" x14ac:dyDescent="0.25">
      <c r="B37" s="5"/>
      <c r="C37" s="6"/>
      <c r="D37" s="7"/>
      <c r="E37" s="62"/>
      <c r="F37" s="62"/>
      <c r="G37" s="62"/>
      <c r="H37" s="62"/>
      <c r="I37" s="8"/>
    </row>
    <row r="38" spans="2:9" ht="9" customHeight="1" x14ac:dyDescent="0.25">
      <c r="B38" s="5"/>
      <c r="C38" s="6"/>
      <c r="D38" s="7"/>
      <c r="E38" s="62"/>
      <c r="F38" s="62"/>
      <c r="G38" s="62"/>
      <c r="H38" s="62"/>
      <c r="I38" s="8"/>
    </row>
    <row r="39" spans="2:9" ht="9" customHeight="1" x14ac:dyDescent="0.25">
      <c r="B39" s="5"/>
      <c r="C39" s="6"/>
      <c r="D39" s="7"/>
      <c r="E39" s="62"/>
      <c r="F39" s="62"/>
      <c r="G39" s="62"/>
      <c r="H39" s="62"/>
      <c r="I39" s="8"/>
    </row>
    <row r="40" spans="2:9" ht="9" customHeight="1" x14ac:dyDescent="0.25">
      <c r="B40" s="5"/>
      <c r="C40" s="6"/>
      <c r="D40" s="7"/>
      <c r="E40" s="62"/>
      <c r="F40" s="62"/>
      <c r="G40" s="62"/>
      <c r="H40" s="62"/>
      <c r="I40" s="8"/>
    </row>
    <row r="41" spans="2:9" ht="9" customHeight="1" x14ac:dyDescent="0.25">
      <c r="B41" s="5"/>
      <c r="C41" s="6"/>
      <c r="D41" s="7"/>
      <c r="E41" s="62"/>
      <c r="F41" s="62"/>
      <c r="G41" s="62"/>
      <c r="H41" s="62"/>
      <c r="I41" s="8"/>
    </row>
    <row r="42" spans="2:9" ht="9" customHeight="1" x14ac:dyDescent="0.25">
      <c r="B42" s="5"/>
      <c r="C42" s="6"/>
      <c r="D42" s="7"/>
      <c r="E42" s="62"/>
      <c r="F42" s="62"/>
      <c r="G42" s="62"/>
      <c r="H42" s="62"/>
      <c r="I42" s="8"/>
    </row>
    <row r="43" spans="2:9" ht="9" customHeight="1" x14ac:dyDescent="0.25">
      <c r="B43" s="5"/>
      <c r="C43" s="6"/>
      <c r="D43" s="7"/>
      <c r="E43" s="62"/>
      <c r="F43" s="62"/>
      <c r="G43" s="62"/>
      <c r="H43" s="62"/>
      <c r="I43" s="8"/>
    </row>
    <row r="44" spans="2:9" ht="9" customHeight="1" x14ac:dyDescent="0.25">
      <c r="B44" s="5"/>
      <c r="C44" s="6"/>
      <c r="D44" s="7"/>
      <c r="E44" s="62"/>
      <c r="F44" s="62"/>
      <c r="G44" s="62"/>
      <c r="H44" s="62"/>
      <c r="I44" s="8"/>
    </row>
    <row r="45" spans="2:9" ht="9" customHeight="1" x14ac:dyDescent="0.25">
      <c r="B45" s="5"/>
      <c r="C45" s="6"/>
      <c r="D45" s="7"/>
      <c r="E45" s="62"/>
      <c r="F45" s="62"/>
      <c r="G45" s="62"/>
      <c r="H45" s="62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62"/>
      <c r="F47" s="61" t="s">
        <v>4</v>
      </c>
      <c r="G47" s="62"/>
      <c r="H47" s="62"/>
      <c r="I47" s="8"/>
    </row>
    <row r="48" spans="2:9" ht="9" customHeight="1" x14ac:dyDescent="0.25">
      <c r="B48" s="5"/>
      <c r="C48" s="6"/>
      <c r="D48" s="7"/>
      <c r="E48" s="62"/>
      <c r="F48" s="62"/>
      <c r="G48" s="62"/>
      <c r="H48" s="62"/>
      <c r="I48" s="8"/>
    </row>
    <row r="49" spans="2:9" ht="9" customHeight="1" x14ac:dyDescent="0.25">
      <c r="B49" s="5"/>
      <c r="C49" s="6"/>
      <c r="D49" s="7"/>
      <c r="E49" s="62"/>
      <c r="F49" s="62"/>
      <c r="G49" s="62"/>
      <c r="H49" s="62"/>
      <c r="I49" s="8"/>
    </row>
    <row r="50" spans="2:9" ht="9" customHeight="1" x14ac:dyDescent="0.25">
      <c r="B50" s="5"/>
      <c r="C50" s="6"/>
      <c r="D50" s="7"/>
      <c r="E50" s="62"/>
      <c r="F50" s="62"/>
      <c r="G50" s="62"/>
      <c r="H50" s="62"/>
      <c r="I50" s="8"/>
    </row>
    <row r="51" spans="2:9" ht="9" customHeight="1" x14ac:dyDescent="0.25">
      <c r="B51" s="5"/>
      <c r="C51" s="6"/>
      <c r="D51" s="7"/>
      <c r="E51" s="62"/>
      <c r="F51" s="62"/>
      <c r="G51" s="62"/>
      <c r="H51" s="62"/>
      <c r="I51" s="8"/>
    </row>
    <row r="52" spans="2:9" ht="9" customHeight="1" x14ac:dyDescent="0.25">
      <c r="B52" s="5"/>
      <c r="C52" s="6"/>
      <c r="D52" s="7"/>
      <c r="E52" s="62"/>
      <c r="F52" s="62"/>
      <c r="G52" s="62"/>
      <c r="H52" s="62"/>
      <c r="I52" s="8"/>
    </row>
    <row r="53" spans="2:9" ht="9" customHeight="1" x14ac:dyDescent="0.25">
      <c r="B53" s="5"/>
      <c r="C53" s="6"/>
      <c r="D53" s="7"/>
      <c r="E53" s="62"/>
      <c r="F53" s="62"/>
      <c r="G53" s="62"/>
      <c r="H53" s="62"/>
      <c r="I53" s="8"/>
    </row>
    <row r="54" spans="2:9" ht="9" customHeight="1" x14ac:dyDescent="0.25">
      <c r="B54" s="5"/>
      <c r="C54" s="6"/>
      <c r="D54" s="7"/>
      <c r="E54" s="62"/>
      <c r="F54" s="62"/>
      <c r="G54" s="62"/>
      <c r="H54" s="62"/>
      <c r="I54" s="8"/>
    </row>
    <row r="55" spans="2:9" ht="9" customHeight="1" x14ac:dyDescent="0.25">
      <c r="B55" s="5"/>
      <c r="C55" s="6"/>
      <c r="D55" s="7"/>
      <c r="E55" s="62"/>
      <c r="F55" s="62"/>
      <c r="G55" s="62"/>
      <c r="H55" s="62"/>
      <c r="I55" s="8"/>
    </row>
    <row r="56" spans="2:9" ht="9" customHeight="1" x14ac:dyDescent="0.25">
      <c r="B56" s="5"/>
      <c r="C56" s="6"/>
      <c r="D56" s="7"/>
      <c r="E56" s="62"/>
      <c r="F56" s="62"/>
      <c r="G56" s="62"/>
      <c r="H56" s="62"/>
      <c r="I56" s="8"/>
    </row>
    <row r="57" spans="2:9" ht="9" customHeight="1" x14ac:dyDescent="0.25">
      <c r="B57" s="5"/>
      <c r="C57" s="6"/>
      <c r="D57" s="7"/>
      <c r="E57" s="62"/>
      <c r="F57" s="62"/>
      <c r="G57" s="62"/>
      <c r="H57" s="62"/>
      <c r="I57" s="8"/>
    </row>
    <row r="58" spans="2:9" ht="9" customHeight="1" x14ac:dyDescent="0.25">
      <c r="B58" s="5"/>
      <c r="C58" s="6"/>
      <c r="D58" s="7"/>
      <c r="E58" s="62"/>
      <c r="F58" s="62"/>
      <c r="G58" s="62"/>
      <c r="H58" s="62"/>
      <c r="I58" s="8"/>
    </row>
    <row r="59" spans="2:9" ht="9" customHeight="1" x14ac:dyDescent="0.25">
      <c r="B59" s="5"/>
      <c r="C59" s="6"/>
      <c r="D59" s="7"/>
      <c r="E59" s="62"/>
      <c r="F59" s="62"/>
      <c r="G59" s="62"/>
      <c r="H59" s="62"/>
      <c r="I59" s="8"/>
    </row>
    <row r="60" spans="2:9" ht="9" customHeight="1" x14ac:dyDescent="0.25">
      <c r="B60" s="5"/>
      <c r="C60" s="6"/>
      <c r="D60" s="7"/>
      <c r="E60" s="62"/>
      <c r="F60" s="62"/>
      <c r="G60" s="62"/>
      <c r="H60" s="62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63" t="str">
        <f>IF(Paramètres!C9&lt;&gt;"",Paramètres!C9,"")</f>
        <v/>
      </c>
      <c r="F62" s="63"/>
      <c r="G62" s="63"/>
      <c r="H62" s="63"/>
      <c r="I62" s="8"/>
    </row>
    <row r="63" spans="2:9" ht="9" customHeight="1" x14ac:dyDescent="0.25">
      <c r="B63" s="5"/>
      <c r="C63" s="6"/>
      <c r="D63" s="7"/>
      <c r="E63" s="63"/>
      <c r="F63" s="63"/>
      <c r="G63" s="63"/>
      <c r="H63" s="63"/>
      <c r="I63" s="8"/>
    </row>
    <row r="64" spans="2:9" ht="9" customHeight="1" x14ac:dyDescent="0.25">
      <c r="B64" s="5"/>
      <c r="C64" s="6"/>
      <c r="D64" s="7"/>
      <c r="E64" s="63"/>
      <c r="F64" s="63"/>
      <c r="G64" s="63"/>
      <c r="H64" s="63"/>
      <c r="I64" s="8"/>
    </row>
    <row r="65" spans="2:9" ht="9" customHeight="1" x14ac:dyDescent="0.25">
      <c r="B65" s="5"/>
      <c r="C65" s="6"/>
      <c r="D65" s="7"/>
      <c r="E65" s="63"/>
      <c r="F65" s="63"/>
      <c r="G65" s="63"/>
      <c r="H65" s="63"/>
      <c r="I65" s="8"/>
    </row>
    <row r="66" spans="2:9" ht="9" customHeight="1" x14ac:dyDescent="0.25">
      <c r="B66" s="59"/>
      <c r="C66" s="57" t="s">
        <v>7</v>
      </c>
      <c r="D66" s="7"/>
      <c r="E66" s="63" t="str">
        <f>IF(Paramètres!C11&lt;&gt;"",Paramètres!C11,"")</f>
        <v>Centre de formation sécurité incendie sur le site pénitentiaire de Fleury-Merogis</v>
      </c>
      <c r="F66" s="63"/>
      <c r="G66" s="63"/>
      <c r="H66" s="63"/>
      <c r="I66" s="8"/>
    </row>
    <row r="67" spans="2:9" ht="9" customHeight="1" x14ac:dyDescent="0.25">
      <c r="B67" s="59"/>
      <c r="C67" s="58"/>
      <c r="D67" s="7"/>
      <c r="E67" s="63"/>
      <c r="F67" s="63"/>
      <c r="G67" s="63"/>
      <c r="H67" s="63"/>
      <c r="I67" s="8"/>
    </row>
    <row r="68" spans="2:9" ht="9" customHeight="1" x14ac:dyDescent="0.25">
      <c r="B68" s="59"/>
      <c r="C68" s="58"/>
      <c r="D68" s="7"/>
      <c r="E68" s="63"/>
      <c r="F68" s="63"/>
      <c r="G68" s="63"/>
      <c r="H68" s="63"/>
      <c r="I68" s="8"/>
    </row>
    <row r="69" spans="2:9" ht="9" customHeight="1" x14ac:dyDescent="0.25">
      <c r="B69" s="59"/>
      <c r="C69" s="58"/>
      <c r="D69" s="7"/>
      <c r="E69" s="63"/>
      <c r="F69" s="63"/>
      <c r="G69" s="63"/>
      <c r="H69" s="63"/>
      <c r="I69" s="8"/>
    </row>
    <row r="70" spans="2:9" ht="9" customHeight="1" x14ac:dyDescent="0.25">
      <c r="B70" s="59"/>
      <c r="C70" s="58"/>
      <c r="D70" s="7"/>
      <c r="E70" s="63"/>
      <c r="F70" s="63"/>
      <c r="G70" s="63"/>
      <c r="H70" s="63"/>
      <c r="I70" s="8"/>
    </row>
    <row r="71" spans="2:9" ht="9" customHeight="1" x14ac:dyDescent="0.25">
      <c r="B71" s="59"/>
      <c r="C71" s="58"/>
      <c r="D71" s="7"/>
      <c r="E71" s="64" t="str">
        <f>IF(Paramètres!C3&lt;&gt;"",Paramètres!C3,"")</f>
        <v>DPGF</v>
      </c>
      <c r="F71" s="65"/>
      <c r="G71" s="65"/>
      <c r="H71" s="66"/>
      <c r="I71" s="8"/>
    </row>
    <row r="72" spans="2:9" ht="9" customHeight="1" x14ac:dyDescent="0.25">
      <c r="B72" s="59"/>
      <c r="C72" s="58"/>
      <c r="D72" s="7"/>
      <c r="E72" s="67"/>
      <c r="F72" s="68"/>
      <c r="G72" s="68"/>
      <c r="H72" s="69"/>
      <c r="I72" s="8"/>
    </row>
    <row r="73" spans="2:9" ht="9" customHeight="1" x14ac:dyDescent="0.25">
      <c r="B73" s="59"/>
      <c r="C73" s="57" t="s">
        <v>6</v>
      </c>
      <c r="D73" s="7"/>
      <c r="E73" s="67"/>
      <c r="F73" s="68"/>
      <c r="G73" s="68"/>
      <c r="H73" s="69"/>
      <c r="I73" s="8"/>
    </row>
    <row r="74" spans="2:9" ht="9" customHeight="1" x14ac:dyDescent="0.25">
      <c r="B74" s="59"/>
      <c r="C74" s="58"/>
      <c r="D74" s="7"/>
      <c r="E74" s="67"/>
      <c r="F74" s="68"/>
      <c r="G74" s="68"/>
      <c r="H74" s="69"/>
      <c r="I74" s="8"/>
    </row>
    <row r="75" spans="2:9" ht="9" customHeight="1" x14ac:dyDescent="0.25">
      <c r="B75" s="59"/>
      <c r="C75" s="58"/>
      <c r="D75" s="7"/>
      <c r="E75" s="67"/>
      <c r="F75" s="68"/>
      <c r="G75" s="68"/>
      <c r="H75" s="69"/>
      <c r="I75" s="8"/>
    </row>
    <row r="76" spans="2:9" ht="9" customHeight="1" x14ac:dyDescent="0.25">
      <c r="B76" s="59"/>
      <c r="C76" s="58"/>
      <c r="D76" s="7"/>
      <c r="E76" s="67"/>
      <c r="F76" s="68"/>
      <c r="G76" s="68"/>
      <c r="H76" s="69"/>
      <c r="I76" s="8"/>
    </row>
    <row r="77" spans="2:9" ht="9" customHeight="1" x14ac:dyDescent="0.25">
      <c r="B77" s="59"/>
      <c r="C77" s="58"/>
      <c r="D77" s="7"/>
      <c r="E77" s="70"/>
      <c r="F77" s="71"/>
      <c r="G77" s="71"/>
      <c r="H77" s="72"/>
      <c r="I77" s="8"/>
    </row>
    <row r="78" spans="2:9" ht="9" customHeight="1" x14ac:dyDescent="0.25">
      <c r="B78" s="59"/>
      <c r="C78" s="58"/>
      <c r="D78" s="7"/>
      <c r="E78" s="7"/>
      <c r="F78" s="7"/>
      <c r="G78" s="7"/>
      <c r="H78" s="7"/>
      <c r="I78" s="8"/>
    </row>
    <row r="79" spans="2:9" ht="9" customHeight="1" x14ac:dyDescent="0.25">
      <c r="B79" s="59"/>
      <c r="C79" s="58"/>
      <c r="D79" s="7"/>
      <c r="E79" s="7"/>
      <c r="F79" s="60" t="s">
        <v>0</v>
      </c>
      <c r="G79" s="60" t="str">
        <f>IF(Paramètres!C7&lt;&gt;"",Paramètres!C7,"")</f>
        <v>AFF12534</v>
      </c>
      <c r="H79" s="7"/>
      <c r="I79" s="8"/>
    </row>
    <row r="80" spans="2:9" ht="9" customHeight="1" x14ac:dyDescent="0.25">
      <c r="B80" s="59"/>
      <c r="C80" s="57" t="s">
        <v>5</v>
      </c>
      <c r="D80" s="7"/>
      <c r="E80" s="7"/>
      <c r="F80" s="60"/>
      <c r="G80" s="60"/>
      <c r="H80" s="7"/>
      <c r="I80" s="8"/>
    </row>
    <row r="81" spans="2:9" ht="9" customHeight="1" x14ac:dyDescent="0.25">
      <c r="B81" s="59"/>
      <c r="C81" s="58"/>
      <c r="D81" s="7"/>
      <c r="E81" s="7"/>
      <c r="F81" s="60" t="s">
        <v>1</v>
      </c>
      <c r="G81" s="60" t="str">
        <f>IF(Paramètres!C13&lt;&gt;"",Paramètres!C13,"")</f>
        <v/>
      </c>
      <c r="H81" s="7"/>
      <c r="I81" s="8"/>
    </row>
    <row r="82" spans="2:9" ht="9" customHeight="1" x14ac:dyDescent="0.25">
      <c r="B82" s="59"/>
      <c r="C82" s="58"/>
      <c r="D82" s="7"/>
      <c r="E82" s="7"/>
      <c r="F82" s="60"/>
      <c r="G82" s="60"/>
      <c r="H82" s="7"/>
      <c r="I82" s="8"/>
    </row>
    <row r="83" spans="2:9" ht="9" customHeight="1" x14ac:dyDescent="0.25">
      <c r="B83" s="59"/>
      <c r="C83" s="58"/>
      <c r="D83" s="7"/>
      <c r="E83" s="7"/>
      <c r="F83" s="60" t="s">
        <v>2</v>
      </c>
      <c r="G83" s="60" t="str">
        <f>IF(Paramètres!C15&lt;&gt;"",Paramètres!C15,"")</f>
        <v>PRO</v>
      </c>
      <c r="H83" s="7"/>
      <c r="I83" s="8"/>
    </row>
    <row r="84" spans="2:9" ht="9" customHeight="1" x14ac:dyDescent="0.25">
      <c r="B84" s="59"/>
      <c r="C84" s="58"/>
      <c r="D84" s="7"/>
      <c r="E84" s="7"/>
      <c r="F84" s="60"/>
      <c r="G84" s="60"/>
      <c r="H84" s="7"/>
      <c r="I84" s="8"/>
    </row>
    <row r="85" spans="2:9" ht="9" customHeight="1" x14ac:dyDescent="0.25">
      <c r="B85" s="59"/>
      <c r="C85" s="58"/>
      <c r="D85" s="7"/>
      <c r="E85" s="7"/>
      <c r="F85" s="60" t="s">
        <v>3</v>
      </c>
      <c r="G85" s="60" t="str">
        <f>IF(Paramètres!C17&lt;&gt;"",Paramètres!C17,"")</f>
        <v/>
      </c>
      <c r="H85" s="7"/>
      <c r="I85" s="8"/>
    </row>
    <row r="86" spans="2:9" ht="9" customHeight="1" x14ac:dyDescent="0.25">
      <c r="B86" s="59"/>
      <c r="C86" s="58"/>
      <c r="D86" s="7"/>
      <c r="E86" s="7"/>
      <c r="F86" s="60"/>
      <c r="G86" s="60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23">
    <mergeCell ref="E2:H10"/>
    <mergeCell ref="E11:H19"/>
    <mergeCell ref="E20:H27"/>
    <mergeCell ref="E28:H45"/>
    <mergeCell ref="E62:H65"/>
    <mergeCell ref="E47:E60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C80:C86"/>
    <mergeCell ref="B80:B86"/>
    <mergeCell ref="C73:C79"/>
    <mergeCell ref="B73:B79"/>
    <mergeCell ref="C66:C72"/>
    <mergeCell ref="B66:B7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900"/>
  <sheetViews>
    <sheetView showGridLines="0" tabSelected="1" workbookViewId="0">
      <pane ySplit="3" topLeftCell="A4" activePane="bottomLeft" state="frozen"/>
      <selection pane="bottomLeft" activeCell="D921" sqref="D921"/>
    </sheetView>
  </sheetViews>
  <sheetFormatPr baseColWidth="10" defaultColWidth="9.140625" defaultRowHeight="15" x14ac:dyDescent="0.25"/>
  <cols>
    <col min="1" max="1" width="0" hidden="1" customWidth="1"/>
    <col min="2" max="2" width="5.7109375" customWidth="1"/>
    <col min="3" max="3" width="0" hidden="1" customWidth="1"/>
    <col min="4" max="4" width="28.5703125" customWidth="1"/>
    <col min="5" max="9" width="8.140625" customWidth="1"/>
    <col min="10" max="11" width="12.5703125" customWidth="1"/>
    <col min="12" max="18" width="0" hidden="1" customWidth="1"/>
    <col min="19" max="69" width="10.7109375" customWidth="1"/>
  </cols>
  <sheetData>
    <row r="1" spans="1:18" hidden="1" x14ac:dyDescent="0.25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L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  <c r="R1" s="7" t="s">
        <v>24</v>
      </c>
    </row>
    <row r="3" spans="1:18" ht="22.5" x14ac:dyDescent="0.25">
      <c r="A3" s="7" t="s">
        <v>25</v>
      </c>
      <c r="B3" s="13" t="s">
        <v>26</v>
      </c>
      <c r="C3" s="13" t="s">
        <v>27</v>
      </c>
      <c r="D3" s="125" t="s">
        <v>28</v>
      </c>
      <c r="E3" s="125"/>
      <c r="F3" s="125"/>
      <c r="G3" s="13" t="s">
        <v>14</v>
      </c>
      <c r="H3" s="13" t="s">
        <v>29</v>
      </c>
      <c r="I3" s="13" t="s">
        <v>30</v>
      </c>
      <c r="J3" s="13" t="s">
        <v>31</v>
      </c>
      <c r="K3" s="13" t="s">
        <v>32</v>
      </c>
      <c r="L3" s="13" t="s">
        <v>33</v>
      </c>
      <c r="M3" s="13" t="s">
        <v>34</v>
      </c>
      <c r="N3" s="13" t="s">
        <v>35</v>
      </c>
      <c r="O3" s="13" t="s">
        <v>36</v>
      </c>
      <c r="P3" s="13" t="s">
        <v>37</v>
      </c>
      <c r="Q3" s="13" t="s">
        <v>38</v>
      </c>
      <c r="R3" s="13" t="s">
        <v>39</v>
      </c>
    </row>
    <row r="4" spans="1:18" ht="63" customHeight="1" x14ac:dyDescent="0.25">
      <c r="A4" s="7">
        <v>2</v>
      </c>
      <c r="B4" s="14"/>
      <c r="C4" s="14"/>
      <c r="D4" s="126" t="s">
        <v>630</v>
      </c>
      <c r="E4" s="126"/>
      <c r="F4" s="126"/>
      <c r="G4" s="15"/>
      <c r="H4" s="15"/>
      <c r="I4" s="15"/>
      <c r="J4" s="15"/>
      <c r="K4" s="16"/>
      <c r="L4" s="7"/>
    </row>
    <row r="5" spans="1:18" hidden="1" x14ac:dyDescent="0.25">
      <c r="A5" s="7">
        <v>3</v>
      </c>
    </row>
    <row r="6" spans="1:18" hidden="1" x14ac:dyDescent="0.25">
      <c r="A6" s="7" t="s">
        <v>40</v>
      </c>
    </row>
    <row r="7" spans="1:18" hidden="1" x14ac:dyDescent="0.25">
      <c r="A7" s="7">
        <v>3</v>
      </c>
    </row>
    <row r="8" spans="1:18" hidden="1" x14ac:dyDescent="0.25">
      <c r="A8" s="7" t="s">
        <v>40</v>
      </c>
    </row>
    <row r="9" spans="1:18" ht="31.5" customHeight="1" x14ac:dyDescent="0.25">
      <c r="A9" s="7">
        <v>3</v>
      </c>
      <c r="B9" s="17">
        <v>3</v>
      </c>
      <c r="C9" s="17"/>
      <c r="D9" s="123" t="s">
        <v>41</v>
      </c>
      <c r="E9" s="123"/>
      <c r="F9" s="123"/>
      <c r="G9" s="18"/>
      <c r="H9" s="18"/>
      <c r="I9" s="18"/>
      <c r="J9" s="18"/>
      <c r="K9" s="19"/>
      <c r="L9" s="7"/>
    </row>
    <row r="10" spans="1:18" ht="30" customHeight="1" x14ac:dyDescent="0.25">
      <c r="A10" s="7">
        <v>4</v>
      </c>
      <c r="B10" s="17" t="s">
        <v>42</v>
      </c>
      <c r="C10" s="17"/>
      <c r="D10" s="122" t="s">
        <v>43</v>
      </c>
      <c r="E10" s="122"/>
      <c r="F10" s="122"/>
      <c r="G10" s="20"/>
      <c r="H10" s="20"/>
      <c r="I10" s="20"/>
      <c r="J10" s="20"/>
      <c r="K10" s="21"/>
      <c r="L10" s="7"/>
    </row>
    <row r="11" spans="1:18" ht="22.5" customHeight="1" x14ac:dyDescent="0.25">
      <c r="A11" s="7">
        <v>9</v>
      </c>
      <c r="B11" s="22" t="s">
        <v>44</v>
      </c>
      <c r="C11" s="22"/>
      <c r="D11" s="119" t="s">
        <v>45</v>
      </c>
      <c r="E11" s="120"/>
      <c r="F11" s="120"/>
      <c r="G11" s="24" t="s">
        <v>46</v>
      </c>
      <c r="H11" s="25">
        <v>1</v>
      </c>
      <c r="I11" s="26"/>
      <c r="J11" s="27"/>
      <c r="K11" s="28">
        <f>IF(AND(H11= "",I11= ""), 0, ROUND(ROUND(J11, 2) * ROUND(IF(I11="",H11,I11),  0), 2))</f>
        <v>0</v>
      </c>
      <c r="L11" s="7"/>
      <c r="N11" s="29">
        <v>0.2</v>
      </c>
      <c r="R11" s="7">
        <v>1484</v>
      </c>
    </row>
    <row r="12" spans="1:18" hidden="1" x14ac:dyDescent="0.25">
      <c r="A12" s="7" t="s">
        <v>47</v>
      </c>
    </row>
    <row r="13" spans="1:18" hidden="1" x14ac:dyDescent="0.25">
      <c r="A13" s="7" t="s">
        <v>48</v>
      </c>
    </row>
    <row r="14" spans="1:18" ht="22.5" customHeight="1" x14ac:dyDescent="0.25">
      <c r="A14" s="7">
        <v>9</v>
      </c>
      <c r="B14" s="22" t="s">
        <v>49</v>
      </c>
      <c r="C14" s="22"/>
      <c r="D14" s="119" t="s">
        <v>50</v>
      </c>
      <c r="E14" s="120"/>
      <c r="F14" s="120"/>
      <c r="G14" s="24" t="s">
        <v>46</v>
      </c>
      <c r="H14" s="25">
        <v>1</v>
      </c>
      <c r="I14" s="26"/>
      <c r="J14" s="27"/>
      <c r="K14" s="28">
        <f>IF(AND(H14= "",I14= ""), 0, ROUND(ROUND(J14, 2) * ROUND(IF(I14="",H14,I14),  0), 2))</f>
        <v>0</v>
      </c>
      <c r="L14" s="7"/>
      <c r="N14" s="29">
        <v>0.2</v>
      </c>
      <c r="R14" s="7">
        <v>1484</v>
      </c>
    </row>
    <row r="15" spans="1:18" hidden="1" x14ac:dyDescent="0.25">
      <c r="A15" s="7" t="s">
        <v>47</v>
      </c>
    </row>
    <row r="16" spans="1:18" hidden="1" x14ac:dyDescent="0.25">
      <c r="A16" s="7" t="s">
        <v>48</v>
      </c>
    </row>
    <row r="17" spans="1:18" ht="22.5" customHeight="1" x14ac:dyDescent="0.25">
      <c r="A17" s="7">
        <v>9</v>
      </c>
      <c r="B17" s="22" t="s">
        <v>51</v>
      </c>
      <c r="C17" s="22"/>
      <c r="D17" s="119" t="s">
        <v>52</v>
      </c>
      <c r="E17" s="120"/>
      <c r="F17" s="120"/>
      <c r="G17" s="24" t="s">
        <v>46</v>
      </c>
      <c r="H17" s="25">
        <v>1</v>
      </c>
      <c r="I17" s="26"/>
      <c r="J17" s="27"/>
      <c r="K17" s="28">
        <f>IF(AND(H17= "",I17= ""), 0, ROUND(ROUND(J17, 2) * ROUND(IF(I17="",H17,I17),  0), 2))</f>
        <v>0</v>
      </c>
      <c r="L17" s="7"/>
      <c r="N17" s="29">
        <v>0.2</v>
      </c>
      <c r="R17" s="7">
        <v>1484</v>
      </c>
    </row>
    <row r="18" spans="1:18" hidden="1" x14ac:dyDescent="0.25">
      <c r="A18" s="7" t="s">
        <v>47</v>
      </c>
    </row>
    <row r="19" spans="1:18" hidden="1" x14ac:dyDescent="0.25">
      <c r="A19" s="7" t="s">
        <v>48</v>
      </c>
    </row>
    <row r="20" spans="1:18" x14ac:dyDescent="0.25">
      <c r="A20" s="7">
        <v>9</v>
      </c>
      <c r="B20" s="22" t="s">
        <v>53</v>
      </c>
      <c r="C20" s="22"/>
      <c r="D20" s="119" t="s">
        <v>54</v>
      </c>
      <c r="E20" s="120"/>
      <c r="F20" s="120"/>
      <c r="G20" s="24" t="s">
        <v>46</v>
      </c>
      <c r="H20" s="25">
        <v>1</v>
      </c>
      <c r="I20" s="26"/>
      <c r="J20" s="27"/>
      <c r="K20" s="28">
        <f>IF(AND(H20= "",I20= ""), 0, ROUND(ROUND(J20, 2) * ROUND(IF(I20="",H20,I20),  0), 2))</f>
        <v>0</v>
      </c>
      <c r="L20" s="7"/>
      <c r="N20" s="29">
        <v>0.2</v>
      </c>
      <c r="R20" s="7">
        <v>1484</v>
      </c>
    </row>
    <row r="21" spans="1:18" hidden="1" x14ac:dyDescent="0.25">
      <c r="A21" s="7" t="s">
        <v>47</v>
      </c>
    </row>
    <row r="22" spans="1:18" hidden="1" x14ac:dyDescent="0.25">
      <c r="A22" s="7" t="s">
        <v>48</v>
      </c>
    </row>
    <row r="23" spans="1:18" x14ac:dyDescent="0.25">
      <c r="A23" s="7" t="s">
        <v>55</v>
      </c>
      <c r="B23" s="23"/>
      <c r="C23" s="23"/>
      <c r="D23" s="112"/>
      <c r="E23" s="112"/>
      <c r="F23" s="112"/>
      <c r="K23" s="23"/>
    </row>
    <row r="24" spans="1:18" ht="25.5" customHeight="1" x14ac:dyDescent="0.25">
      <c r="B24" s="23"/>
      <c r="C24" s="23"/>
      <c r="D24" s="115" t="s">
        <v>43</v>
      </c>
      <c r="E24" s="116"/>
      <c r="F24" s="116"/>
      <c r="G24" s="113"/>
      <c r="H24" s="113"/>
      <c r="I24" s="113"/>
      <c r="J24" s="113"/>
      <c r="K24" s="114"/>
    </row>
    <row r="25" spans="1:18" x14ac:dyDescent="0.25">
      <c r="B25" s="23"/>
      <c r="C25" s="23"/>
      <c r="D25" s="118"/>
      <c r="E25" s="62"/>
      <c r="F25" s="62"/>
      <c r="G25" s="62"/>
      <c r="H25" s="62"/>
      <c r="I25" s="62"/>
      <c r="J25" s="62"/>
      <c r="K25" s="117"/>
    </row>
    <row r="26" spans="1:18" x14ac:dyDescent="0.25">
      <c r="B26" s="23"/>
      <c r="C26" s="23"/>
      <c r="D26" s="109" t="s">
        <v>56</v>
      </c>
      <c r="E26" s="110"/>
      <c r="F26" s="110"/>
      <c r="G26" s="107">
        <f>SUMIF(L11:L23, IF(L10="","",L10), K11:K23)</f>
        <v>0</v>
      </c>
      <c r="H26" s="107"/>
      <c r="I26" s="107"/>
      <c r="J26" s="107"/>
      <c r="K26" s="108"/>
    </row>
    <row r="27" spans="1:18" hidden="1" x14ac:dyDescent="0.25">
      <c r="B27" s="23"/>
      <c r="C27" s="23"/>
      <c r="D27" s="105" t="s">
        <v>57</v>
      </c>
      <c r="E27" s="106"/>
      <c r="F27" s="106"/>
      <c r="G27" s="103">
        <f>ROUND(SUMIF(L11:L23, IF(L10="","",L10), K11:K23) * 0.2, 2)</f>
        <v>0</v>
      </c>
      <c r="H27" s="103"/>
      <c r="I27" s="103"/>
      <c r="J27" s="103"/>
      <c r="K27" s="104"/>
    </row>
    <row r="28" spans="1:18" hidden="1" x14ac:dyDescent="0.25">
      <c r="B28" s="23"/>
      <c r="C28" s="23"/>
      <c r="D28" s="109" t="s">
        <v>58</v>
      </c>
      <c r="E28" s="110"/>
      <c r="F28" s="110"/>
      <c r="G28" s="107">
        <f>SUM(G26:G27)</f>
        <v>0</v>
      </c>
      <c r="H28" s="107"/>
      <c r="I28" s="107"/>
      <c r="J28" s="107"/>
      <c r="K28" s="108"/>
    </row>
    <row r="29" spans="1:18" x14ac:dyDescent="0.25">
      <c r="A29" s="7">
        <v>4</v>
      </c>
      <c r="B29" s="17" t="s">
        <v>59</v>
      </c>
      <c r="C29" s="17"/>
      <c r="D29" s="122" t="s">
        <v>60</v>
      </c>
      <c r="E29" s="122"/>
      <c r="F29" s="122"/>
      <c r="G29" s="20"/>
      <c r="H29" s="20"/>
      <c r="I29" s="20"/>
      <c r="J29" s="20"/>
      <c r="K29" s="21"/>
      <c r="L29" s="7"/>
    </row>
    <row r="30" spans="1:18" x14ac:dyDescent="0.25">
      <c r="A30" s="7">
        <v>5</v>
      </c>
      <c r="B30" s="17" t="s">
        <v>61</v>
      </c>
      <c r="C30" s="17"/>
      <c r="D30" s="121" t="s">
        <v>62</v>
      </c>
      <c r="E30" s="121"/>
      <c r="F30" s="121"/>
      <c r="G30" s="30"/>
      <c r="H30" s="30"/>
      <c r="I30" s="30"/>
      <c r="J30" s="30"/>
      <c r="K30" s="31"/>
      <c r="L30" s="7"/>
    </row>
    <row r="31" spans="1:18" hidden="1" x14ac:dyDescent="0.25">
      <c r="A31" s="7" t="s">
        <v>63</v>
      </c>
    </row>
    <row r="32" spans="1:18" hidden="1" x14ac:dyDescent="0.25">
      <c r="A32" s="7" t="s">
        <v>64</v>
      </c>
    </row>
    <row r="33" spans="1:18" x14ac:dyDescent="0.25">
      <c r="A33" s="7">
        <v>9</v>
      </c>
      <c r="B33" s="22" t="s">
        <v>65</v>
      </c>
      <c r="C33" s="22"/>
      <c r="D33" s="119" t="s">
        <v>66</v>
      </c>
      <c r="E33" s="120"/>
      <c r="F33" s="120"/>
      <c r="G33" s="24" t="s">
        <v>46</v>
      </c>
      <c r="H33" s="25">
        <v>1</v>
      </c>
      <c r="I33" s="26"/>
      <c r="J33" s="27"/>
      <c r="K33" s="28">
        <f>IF(AND(H33= "",I33= ""), 0, ROUND(ROUND(J33, 2) * ROUND(IF(I33="",H33,I33),  0), 2))</f>
        <v>0</v>
      </c>
      <c r="L33" s="7"/>
      <c r="N33" s="29">
        <v>0.2</v>
      </c>
      <c r="R33" s="7">
        <v>1484</v>
      </c>
    </row>
    <row r="34" spans="1:18" hidden="1" x14ac:dyDescent="0.25">
      <c r="A34" s="32" t="s">
        <v>67</v>
      </c>
    </row>
    <row r="35" spans="1:18" hidden="1" x14ac:dyDescent="0.25">
      <c r="A35" s="7" t="s">
        <v>48</v>
      </c>
    </row>
    <row r="36" spans="1:18" x14ac:dyDescent="0.25">
      <c r="A36" s="7">
        <v>9</v>
      </c>
      <c r="B36" s="22" t="s">
        <v>68</v>
      </c>
      <c r="C36" s="22"/>
      <c r="D36" s="119" t="s">
        <v>69</v>
      </c>
      <c r="E36" s="120"/>
      <c r="F36" s="120"/>
      <c r="G36" s="24" t="s">
        <v>46</v>
      </c>
      <c r="H36" s="25">
        <v>1</v>
      </c>
      <c r="I36" s="26"/>
      <c r="J36" s="27"/>
      <c r="K36" s="28">
        <f>IF(AND(H36= "",I36= ""), 0, ROUND(ROUND(J36, 2) * ROUND(IF(I36="",H36,I36),  0), 2))</f>
        <v>0</v>
      </c>
      <c r="L36" s="7"/>
      <c r="N36" s="29">
        <v>0.2</v>
      </c>
      <c r="R36" s="7">
        <v>1484</v>
      </c>
    </row>
    <row r="37" spans="1:18" hidden="1" x14ac:dyDescent="0.25">
      <c r="A37" s="7" t="s">
        <v>47</v>
      </c>
    </row>
    <row r="38" spans="1:18" hidden="1" x14ac:dyDescent="0.25">
      <c r="A38" s="7" t="s">
        <v>48</v>
      </c>
    </row>
    <row r="39" spans="1:18" x14ac:dyDescent="0.25">
      <c r="A39" s="7">
        <v>9</v>
      </c>
      <c r="B39" s="22" t="s">
        <v>70</v>
      </c>
      <c r="C39" s="22"/>
      <c r="D39" s="119" t="s">
        <v>71</v>
      </c>
      <c r="E39" s="120"/>
      <c r="F39" s="120"/>
      <c r="G39" s="24" t="s">
        <v>46</v>
      </c>
      <c r="H39" s="25">
        <v>1</v>
      </c>
      <c r="I39" s="26"/>
      <c r="J39" s="27"/>
      <c r="K39" s="28">
        <f>IF(AND(H39= "",I39= ""), 0, ROUND(ROUND(J39, 2) * ROUND(IF(I39="",H39,I39),  0), 2))</f>
        <v>0</v>
      </c>
      <c r="L39" s="7"/>
      <c r="N39" s="29">
        <v>0.2</v>
      </c>
      <c r="R39" s="7">
        <v>1484</v>
      </c>
    </row>
    <row r="40" spans="1:18" hidden="1" x14ac:dyDescent="0.25">
      <c r="A40" s="7" t="s">
        <v>47</v>
      </c>
    </row>
    <row r="41" spans="1:18" hidden="1" x14ac:dyDescent="0.25">
      <c r="A41" s="7" t="s">
        <v>48</v>
      </c>
    </row>
    <row r="42" spans="1:18" ht="22.5" customHeight="1" x14ac:dyDescent="0.25">
      <c r="A42" s="7">
        <v>9</v>
      </c>
      <c r="B42" s="22" t="s">
        <v>72</v>
      </c>
      <c r="C42" s="22"/>
      <c r="D42" s="119" t="s">
        <v>73</v>
      </c>
      <c r="E42" s="120"/>
      <c r="F42" s="120"/>
      <c r="G42" s="24" t="s">
        <v>46</v>
      </c>
      <c r="H42" s="25">
        <v>1</v>
      </c>
      <c r="I42" s="26"/>
      <c r="J42" s="27"/>
      <c r="K42" s="28">
        <f>IF(AND(H42= "",I42= ""), 0, ROUND(ROUND(J42, 2) * ROUND(IF(I42="",H42,I42),  0), 2))</f>
        <v>0</v>
      </c>
      <c r="L42" s="7"/>
      <c r="N42" s="29">
        <v>0.2</v>
      </c>
      <c r="R42" s="7">
        <v>1484</v>
      </c>
    </row>
    <row r="43" spans="1:18" hidden="1" x14ac:dyDescent="0.25">
      <c r="A43" s="7" t="s">
        <v>47</v>
      </c>
    </row>
    <row r="44" spans="1:18" hidden="1" x14ac:dyDescent="0.25">
      <c r="A44" s="7" t="s">
        <v>48</v>
      </c>
    </row>
    <row r="45" spans="1:18" x14ac:dyDescent="0.25">
      <c r="A45" s="7" t="s">
        <v>55</v>
      </c>
      <c r="B45" s="23"/>
      <c r="C45" s="23"/>
      <c r="D45" s="112"/>
      <c r="E45" s="112"/>
      <c r="F45" s="112"/>
      <c r="K45" s="23"/>
    </row>
    <row r="46" spans="1:18" x14ac:dyDescent="0.25">
      <c r="B46" s="23"/>
      <c r="C46" s="23"/>
      <c r="D46" s="115" t="s">
        <v>60</v>
      </c>
      <c r="E46" s="116"/>
      <c r="F46" s="116"/>
      <c r="G46" s="113"/>
      <c r="H46" s="113"/>
      <c r="I46" s="113"/>
      <c r="J46" s="113"/>
      <c r="K46" s="114"/>
    </row>
    <row r="47" spans="1:18" x14ac:dyDescent="0.25">
      <c r="B47" s="23"/>
      <c r="C47" s="23"/>
      <c r="D47" s="118"/>
      <c r="E47" s="62"/>
      <c r="F47" s="62"/>
      <c r="G47" s="62"/>
      <c r="H47" s="62"/>
      <c r="I47" s="62"/>
      <c r="J47" s="62"/>
      <c r="K47" s="117"/>
    </row>
    <row r="48" spans="1:18" x14ac:dyDescent="0.25">
      <c r="B48" s="23"/>
      <c r="C48" s="23"/>
      <c r="D48" s="109" t="s">
        <v>56</v>
      </c>
      <c r="E48" s="110"/>
      <c r="F48" s="110"/>
      <c r="G48" s="107">
        <f>SUMIF(L30:L45, IF(L29="","",L29), K30:K45)</f>
        <v>0</v>
      </c>
      <c r="H48" s="107"/>
      <c r="I48" s="107"/>
      <c r="J48" s="107"/>
      <c r="K48" s="108"/>
    </row>
    <row r="49" spans="1:18" hidden="1" x14ac:dyDescent="0.25">
      <c r="B49" s="23"/>
      <c r="C49" s="23"/>
      <c r="D49" s="105" t="s">
        <v>57</v>
      </c>
      <c r="E49" s="106"/>
      <c r="F49" s="106"/>
      <c r="G49" s="103">
        <f>ROUND(SUMIF(L30:L45, IF(L29="","",L29), K30:K45) * 0.2, 2)</f>
        <v>0</v>
      </c>
      <c r="H49" s="103"/>
      <c r="I49" s="103"/>
      <c r="J49" s="103"/>
      <c r="K49" s="104"/>
    </row>
    <row r="50" spans="1:18" hidden="1" x14ac:dyDescent="0.25">
      <c r="B50" s="23"/>
      <c r="C50" s="23"/>
      <c r="D50" s="109" t="s">
        <v>58</v>
      </c>
      <c r="E50" s="110"/>
      <c r="F50" s="110"/>
      <c r="G50" s="107">
        <f>SUM(G48:G49)</f>
        <v>0</v>
      </c>
      <c r="H50" s="107"/>
      <c r="I50" s="107"/>
      <c r="J50" s="107"/>
      <c r="K50" s="108"/>
    </row>
    <row r="51" spans="1:18" x14ac:dyDescent="0.25">
      <c r="A51" s="7">
        <v>4</v>
      </c>
      <c r="B51" s="17" t="s">
        <v>74</v>
      </c>
      <c r="C51" s="17"/>
      <c r="D51" s="122" t="s">
        <v>75</v>
      </c>
      <c r="E51" s="122"/>
      <c r="F51" s="122"/>
      <c r="G51" s="20"/>
      <c r="H51" s="20"/>
      <c r="I51" s="20"/>
      <c r="J51" s="20"/>
      <c r="K51" s="21"/>
      <c r="L51" s="7"/>
    </row>
    <row r="52" spans="1:18" x14ac:dyDescent="0.25">
      <c r="A52" s="7">
        <v>5</v>
      </c>
      <c r="B52" s="17" t="s">
        <v>76</v>
      </c>
      <c r="C52" s="17"/>
      <c r="D52" s="121" t="s">
        <v>62</v>
      </c>
      <c r="E52" s="121"/>
      <c r="F52" s="121"/>
      <c r="G52" s="30"/>
      <c r="H52" s="30"/>
      <c r="I52" s="30"/>
      <c r="J52" s="30"/>
      <c r="K52" s="31"/>
      <c r="L52" s="7"/>
    </row>
    <row r="53" spans="1:18" hidden="1" x14ac:dyDescent="0.25">
      <c r="A53" s="7" t="s">
        <v>63</v>
      </c>
    </row>
    <row r="54" spans="1:18" hidden="1" x14ac:dyDescent="0.25">
      <c r="A54" s="7" t="s">
        <v>64</v>
      </c>
    </row>
    <row r="55" spans="1:18" x14ac:dyDescent="0.25">
      <c r="A55" s="7">
        <v>5</v>
      </c>
      <c r="B55" s="17" t="s">
        <v>77</v>
      </c>
      <c r="C55" s="17"/>
      <c r="D55" s="121" t="s">
        <v>78</v>
      </c>
      <c r="E55" s="121"/>
      <c r="F55" s="121"/>
      <c r="G55" s="30"/>
      <c r="H55" s="30"/>
      <c r="I55" s="30"/>
      <c r="J55" s="30"/>
      <c r="K55" s="31"/>
      <c r="L55" s="7"/>
    </row>
    <row r="56" spans="1:18" x14ac:dyDescent="0.25">
      <c r="A56" s="7">
        <v>9</v>
      </c>
      <c r="B56" s="22" t="s">
        <v>79</v>
      </c>
      <c r="C56" s="22"/>
      <c r="D56" s="119" t="s">
        <v>80</v>
      </c>
      <c r="E56" s="120"/>
      <c r="F56" s="120"/>
      <c r="G56" s="24" t="s">
        <v>46</v>
      </c>
      <c r="H56" s="25">
        <v>1</v>
      </c>
      <c r="I56" s="26"/>
      <c r="J56" s="27"/>
      <c r="K56" s="28">
        <f>IF(AND(H56= "",I56= ""), 0, ROUND(ROUND(J56, 2) * ROUND(IF(I56="",H56,I56),  0), 2))</f>
        <v>0</v>
      </c>
      <c r="L56" s="7"/>
      <c r="N56" s="29">
        <v>0.2</v>
      </c>
      <c r="R56" s="7">
        <v>1484</v>
      </c>
    </row>
    <row r="57" spans="1:18" hidden="1" x14ac:dyDescent="0.25">
      <c r="A57" s="7" t="s">
        <v>47</v>
      </c>
    </row>
    <row r="58" spans="1:18" hidden="1" x14ac:dyDescent="0.25">
      <c r="A58" s="7" t="s">
        <v>48</v>
      </c>
    </row>
    <row r="59" spans="1:18" hidden="1" x14ac:dyDescent="0.25">
      <c r="A59" s="7" t="s">
        <v>64</v>
      </c>
    </row>
    <row r="60" spans="1:18" hidden="1" x14ac:dyDescent="0.25">
      <c r="A60" s="7" t="s">
        <v>81</v>
      </c>
    </row>
    <row r="61" spans="1:18" x14ac:dyDescent="0.25">
      <c r="A61" s="7">
        <v>9</v>
      </c>
      <c r="B61" s="22" t="s">
        <v>82</v>
      </c>
      <c r="C61" s="22"/>
      <c r="D61" s="119" t="s">
        <v>83</v>
      </c>
      <c r="E61" s="120"/>
      <c r="F61" s="120"/>
      <c r="G61" s="24" t="s">
        <v>46</v>
      </c>
      <c r="H61" s="25">
        <v>1</v>
      </c>
      <c r="I61" s="26"/>
      <c r="J61" s="27"/>
      <c r="K61" s="28">
        <f>IF(AND(H61= "",I61= ""), 0, ROUND(ROUND(J61, 2) * ROUND(IF(I61="",H61,I61),  0), 2))</f>
        <v>0</v>
      </c>
      <c r="L61" s="7"/>
      <c r="N61" s="29">
        <v>0.2</v>
      </c>
      <c r="R61" s="7">
        <v>1484</v>
      </c>
    </row>
    <row r="62" spans="1:18" hidden="1" x14ac:dyDescent="0.25">
      <c r="A62" s="7" t="s">
        <v>47</v>
      </c>
    </row>
    <row r="63" spans="1:18" hidden="1" x14ac:dyDescent="0.25">
      <c r="A63" s="7" t="s">
        <v>48</v>
      </c>
    </row>
    <row r="64" spans="1:18" x14ac:dyDescent="0.25">
      <c r="A64" s="7">
        <v>5</v>
      </c>
      <c r="B64" s="17" t="s">
        <v>84</v>
      </c>
      <c r="C64" s="17"/>
      <c r="D64" s="121" t="s">
        <v>85</v>
      </c>
      <c r="E64" s="121"/>
      <c r="F64" s="121"/>
      <c r="G64" s="30"/>
      <c r="H64" s="30"/>
      <c r="I64" s="30"/>
      <c r="J64" s="30"/>
      <c r="K64" s="31"/>
      <c r="L64" s="7"/>
    </row>
    <row r="65" spans="1:18" ht="22.5" customHeight="1" x14ac:dyDescent="0.25">
      <c r="A65" s="7">
        <v>9</v>
      </c>
      <c r="B65" s="22" t="s">
        <v>86</v>
      </c>
      <c r="C65" s="22"/>
      <c r="D65" s="119" t="s">
        <v>87</v>
      </c>
      <c r="E65" s="120"/>
      <c r="F65" s="120"/>
      <c r="G65" s="24" t="s">
        <v>46</v>
      </c>
      <c r="H65" s="25">
        <v>1</v>
      </c>
      <c r="I65" s="26"/>
      <c r="J65" s="27"/>
      <c r="K65" s="28">
        <f>IF(AND(H65= "",I65= ""), 0, ROUND(ROUND(J65, 2) * ROUND(IF(I65="",H65,I65),  0), 2))</f>
        <v>0</v>
      </c>
      <c r="L65" s="7"/>
      <c r="N65" s="29">
        <v>0.2</v>
      </c>
      <c r="R65" s="7">
        <v>1484</v>
      </c>
    </row>
    <row r="66" spans="1:18" hidden="1" x14ac:dyDescent="0.25">
      <c r="A66" s="7" t="s">
        <v>47</v>
      </c>
    </row>
    <row r="67" spans="1:18" hidden="1" x14ac:dyDescent="0.25">
      <c r="A67" s="7" t="s">
        <v>48</v>
      </c>
    </row>
    <row r="68" spans="1:18" hidden="1" x14ac:dyDescent="0.25">
      <c r="A68" s="7" t="s">
        <v>64</v>
      </c>
    </row>
    <row r="69" spans="1:18" x14ac:dyDescent="0.25">
      <c r="A69" s="7">
        <v>5</v>
      </c>
      <c r="B69" s="17" t="s">
        <v>88</v>
      </c>
      <c r="C69" s="17"/>
      <c r="D69" s="121" t="s">
        <v>89</v>
      </c>
      <c r="E69" s="121"/>
      <c r="F69" s="121"/>
      <c r="G69" s="30"/>
      <c r="H69" s="30"/>
      <c r="I69" s="30"/>
      <c r="J69" s="30"/>
      <c r="K69" s="31"/>
      <c r="L69" s="7"/>
    </row>
    <row r="70" spans="1:18" ht="22.5" customHeight="1" x14ac:dyDescent="0.25">
      <c r="A70" s="7">
        <v>9</v>
      </c>
      <c r="B70" s="22" t="s">
        <v>90</v>
      </c>
      <c r="C70" s="22"/>
      <c r="D70" s="119" t="s">
        <v>91</v>
      </c>
      <c r="E70" s="120"/>
      <c r="F70" s="120"/>
      <c r="G70" s="24" t="s">
        <v>46</v>
      </c>
      <c r="H70" s="25">
        <v>1</v>
      </c>
      <c r="I70" s="26"/>
      <c r="J70" s="27"/>
      <c r="K70" s="28">
        <f>IF(AND(H70= "",I70= ""), 0, ROUND(ROUND(J70, 2) * ROUND(IF(I70="",H70,I70),  0), 2))</f>
        <v>0</v>
      </c>
      <c r="L70" s="7"/>
      <c r="N70" s="29">
        <v>0.2</v>
      </c>
      <c r="R70" s="7">
        <v>1484</v>
      </c>
    </row>
    <row r="71" spans="1:18" hidden="1" x14ac:dyDescent="0.25">
      <c r="A71" s="7" t="s">
        <v>47</v>
      </c>
    </row>
    <row r="72" spans="1:18" hidden="1" x14ac:dyDescent="0.25">
      <c r="A72" s="7" t="s">
        <v>48</v>
      </c>
    </row>
    <row r="73" spans="1:18" hidden="1" x14ac:dyDescent="0.25">
      <c r="A73" s="7" t="s">
        <v>64</v>
      </c>
    </row>
    <row r="74" spans="1:18" x14ac:dyDescent="0.25">
      <c r="A74" s="7">
        <v>5</v>
      </c>
      <c r="B74" s="17" t="s">
        <v>92</v>
      </c>
      <c r="C74" s="17"/>
      <c r="D74" s="121" t="s">
        <v>93</v>
      </c>
      <c r="E74" s="121"/>
      <c r="F74" s="121"/>
      <c r="G74" s="30"/>
      <c r="H74" s="30"/>
      <c r="I74" s="30"/>
      <c r="J74" s="30"/>
      <c r="K74" s="31"/>
      <c r="L74" s="7"/>
    </row>
    <row r="75" spans="1:18" ht="22.5" customHeight="1" x14ac:dyDescent="0.25">
      <c r="A75" s="7">
        <v>9</v>
      </c>
      <c r="B75" s="22" t="s">
        <v>94</v>
      </c>
      <c r="C75" s="22"/>
      <c r="D75" s="119" t="s">
        <v>95</v>
      </c>
      <c r="E75" s="120"/>
      <c r="F75" s="120"/>
      <c r="G75" s="24" t="s">
        <v>46</v>
      </c>
      <c r="H75" s="25">
        <v>1</v>
      </c>
      <c r="I75" s="26"/>
      <c r="J75" s="27"/>
      <c r="K75" s="28">
        <f>IF(AND(H75= "",I75= ""), 0, ROUND(ROUND(J75, 2) * ROUND(IF(I75="",H75,I75),  0), 2))</f>
        <v>0</v>
      </c>
      <c r="L75" s="7"/>
      <c r="N75" s="29">
        <v>0.2</v>
      </c>
      <c r="R75" s="7">
        <v>1484</v>
      </c>
    </row>
    <row r="76" spans="1:18" hidden="1" x14ac:dyDescent="0.25">
      <c r="A76" s="7" t="s">
        <v>47</v>
      </c>
    </row>
    <row r="77" spans="1:18" hidden="1" x14ac:dyDescent="0.25">
      <c r="A77" s="7" t="s">
        <v>48</v>
      </c>
    </row>
    <row r="78" spans="1:18" hidden="1" x14ac:dyDescent="0.25">
      <c r="A78" s="7" t="s">
        <v>64</v>
      </c>
    </row>
    <row r="79" spans="1:18" x14ac:dyDescent="0.25">
      <c r="A79" s="7">
        <v>5</v>
      </c>
      <c r="B79" s="17" t="s">
        <v>96</v>
      </c>
      <c r="C79" s="17"/>
      <c r="D79" s="121" t="s">
        <v>97</v>
      </c>
      <c r="E79" s="121"/>
      <c r="F79" s="121"/>
      <c r="G79" s="30"/>
      <c r="H79" s="30"/>
      <c r="I79" s="30"/>
      <c r="J79" s="30"/>
      <c r="K79" s="31"/>
      <c r="L79" s="7"/>
    </row>
    <row r="80" spans="1:18" x14ac:dyDescent="0.25">
      <c r="A80" s="7">
        <v>9</v>
      </c>
      <c r="B80" s="22" t="s">
        <v>98</v>
      </c>
      <c r="C80" s="22"/>
      <c r="D80" s="119" t="s">
        <v>99</v>
      </c>
      <c r="E80" s="120"/>
      <c r="F80" s="120"/>
      <c r="G80" s="24" t="s">
        <v>46</v>
      </c>
      <c r="H80" s="25">
        <v>1</v>
      </c>
      <c r="I80" s="26"/>
      <c r="J80" s="27"/>
      <c r="K80" s="28">
        <f>IF(AND(H80= "",I80= ""), 0, ROUND(ROUND(J80, 2) * ROUND(IF(I80="",H80,I80),  0), 2))</f>
        <v>0</v>
      </c>
      <c r="L80" s="7"/>
      <c r="N80" s="29">
        <v>0.2</v>
      </c>
      <c r="R80" s="7">
        <v>1484</v>
      </c>
    </row>
    <row r="81" spans="1:18" hidden="1" x14ac:dyDescent="0.25">
      <c r="A81" s="7" t="s">
        <v>47</v>
      </c>
    </row>
    <row r="82" spans="1:18" hidden="1" x14ac:dyDescent="0.25">
      <c r="A82" s="7" t="s">
        <v>48</v>
      </c>
    </row>
    <row r="83" spans="1:18" x14ac:dyDescent="0.25">
      <c r="A83" s="7">
        <v>9</v>
      </c>
      <c r="B83" s="22" t="s">
        <v>100</v>
      </c>
      <c r="C83" s="22"/>
      <c r="D83" s="119" t="s">
        <v>101</v>
      </c>
      <c r="E83" s="120"/>
      <c r="F83" s="120"/>
      <c r="G83" s="24" t="s">
        <v>14</v>
      </c>
      <c r="H83" s="25">
        <v>1</v>
      </c>
      <c r="I83" s="26"/>
      <c r="J83" s="27"/>
      <c r="K83" s="28">
        <f>IF(AND(H83= "",I83= ""), 0, ROUND(ROUND(J83, 2) * ROUND(IF(I83="",H83,I83),  0), 2))</f>
        <v>0</v>
      </c>
      <c r="L83" s="7"/>
      <c r="N83" s="29">
        <v>0.2</v>
      </c>
      <c r="R83" s="7">
        <v>1484</v>
      </c>
    </row>
    <row r="84" spans="1:18" hidden="1" x14ac:dyDescent="0.25">
      <c r="A84" s="7" t="s">
        <v>47</v>
      </c>
    </row>
    <row r="85" spans="1:18" hidden="1" x14ac:dyDescent="0.25">
      <c r="A85" s="7" t="s">
        <v>48</v>
      </c>
    </row>
    <row r="86" spans="1:18" hidden="1" x14ac:dyDescent="0.25">
      <c r="A86" s="7" t="s">
        <v>64</v>
      </c>
    </row>
    <row r="87" spans="1:18" x14ac:dyDescent="0.25">
      <c r="A87" s="7" t="s">
        <v>55</v>
      </c>
      <c r="B87" s="23"/>
      <c r="C87" s="23"/>
      <c r="D87" s="112"/>
      <c r="E87" s="112"/>
      <c r="F87" s="112"/>
      <c r="K87" s="23"/>
    </row>
    <row r="88" spans="1:18" x14ac:dyDescent="0.25">
      <c r="B88" s="23"/>
      <c r="C88" s="23"/>
      <c r="D88" s="115" t="s">
        <v>75</v>
      </c>
      <c r="E88" s="116"/>
      <c r="F88" s="116"/>
      <c r="G88" s="113"/>
      <c r="H88" s="113"/>
      <c r="I88" s="113"/>
      <c r="J88" s="113"/>
      <c r="K88" s="114"/>
    </row>
    <row r="89" spans="1:18" x14ac:dyDescent="0.25">
      <c r="B89" s="23"/>
      <c r="C89" s="23"/>
      <c r="D89" s="118"/>
      <c r="E89" s="62"/>
      <c r="F89" s="62"/>
      <c r="G89" s="62"/>
      <c r="H89" s="62"/>
      <c r="I89" s="62"/>
      <c r="J89" s="62"/>
      <c r="K89" s="117"/>
    </row>
    <row r="90" spans="1:18" x14ac:dyDescent="0.25">
      <c r="B90" s="23"/>
      <c r="C90" s="23"/>
      <c r="D90" s="109" t="s">
        <v>56</v>
      </c>
      <c r="E90" s="110"/>
      <c r="F90" s="110"/>
      <c r="G90" s="107">
        <f>SUMIF(L52:L87, IF(L51="","",L51), K52:K87)</f>
        <v>0</v>
      </c>
      <c r="H90" s="107"/>
      <c r="I90" s="107"/>
      <c r="J90" s="107"/>
      <c r="K90" s="108"/>
    </row>
    <row r="91" spans="1:18" hidden="1" x14ac:dyDescent="0.25">
      <c r="B91" s="23"/>
      <c r="C91" s="23"/>
      <c r="D91" s="105" t="s">
        <v>57</v>
      </c>
      <c r="E91" s="106"/>
      <c r="F91" s="106"/>
      <c r="G91" s="103">
        <f>ROUND(SUMIF(L52:L87, IF(L51="","",L51), K52:K87) * 0.2, 2)</f>
        <v>0</v>
      </c>
      <c r="H91" s="103"/>
      <c r="I91" s="103"/>
      <c r="J91" s="103"/>
      <c r="K91" s="104"/>
    </row>
    <row r="92" spans="1:18" hidden="1" x14ac:dyDescent="0.25">
      <c r="B92" s="23"/>
      <c r="C92" s="23"/>
      <c r="D92" s="109" t="s">
        <v>58</v>
      </c>
      <c r="E92" s="110"/>
      <c r="F92" s="110"/>
      <c r="G92" s="107">
        <f>SUM(G90:G91)</f>
        <v>0</v>
      </c>
      <c r="H92" s="107"/>
      <c r="I92" s="107"/>
      <c r="J92" s="107"/>
      <c r="K92" s="108"/>
    </row>
    <row r="93" spans="1:18" x14ac:dyDescent="0.25">
      <c r="A93" s="7">
        <v>4</v>
      </c>
      <c r="B93" s="17" t="s">
        <v>102</v>
      </c>
      <c r="C93" s="17"/>
      <c r="D93" s="122" t="s">
        <v>103</v>
      </c>
      <c r="E93" s="122"/>
      <c r="F93" s="122"/>
      <c r="G93" s="20"/>
      <c r="H93" s="20"/>
      <c r="I93" s="20"/>
      <c r="J93" s="20"/>
      <c r="K93" s="21"/>
      <c r="L93" s="7"/>
    </row>
    <row r="94" spans="1:18" x14ac:dyDescent="0.25">
      <c r="A94" s="7">
        <v>5</v>
      </c>
      <c r="B94" s="17" t="s">
        <v>104</v>
      </c>
      <c r="C94" s="17"/>
      <c r="D94" s="121" t="s">
        <v>105</v>
      </c>
      <c r="E94" s="121"/>
      <c r="F94" s="121"/>
      <c r="G94" s="30"/>
      <c r="H94" s="30"/>
      <c r="I94" s="30"/>
      <c r="J94" s="30"/>
      <c r="K94" s="31"/>
      <c r="L94" s="7"/>
    </row>
    <row r="95" spans="1:18" hidden="1" x14ac:dyDescent="0.25">
      <c r="A95" s="7" t="s">
        <v>63</v>
      </c>
    </row>
    <row r="96" spans="1:18" hidden="1" x14ac:dyDescent="0.25">
      <c r="A96" s="7" t="s">
        <v>64</v>
      </c>
    </row>
    <row r="97" spans="1:18" x14ac:dyDescent="0.25">
      <c r="A97" s="7">
        <v>9</v>
      </c>
      <c r="B97" s="22" t="s">
        <v>106</v>
      </c>
      <c r="C97" s="22"/>
      <c r="D97" s="119" t="s">
        <v>107</v>
      </c>
      <c r="E97" s="120"/>
      <c r="F97" s="120"/>
      <c r="G97" s="24" t="s">
        <v>108</v>
      </c>
      <c r="H97" s="33">
        <v>140</v>
      </c>
      <c r="I97" s="34"/>
      <c r="J97" s="27"/>
      <c r="K97" s="28">
        <f>IF(AND(H97= "",I97= ""), 0, ROUND(ROUND(J97, 2) * ROUND(IF(I97="",H97,I97),  2), 2))</f>
        <v>0</v>
      </c>
      <c r="L97" s="7"/>
      <c r="N97" s="29">
        <v>0.2</v>
      </c>
      <c r="R97" s="7">
        <v>1484</v>
      </c>
    </row>
    <row r="98" spans="1:18" hidden="1" x14ac:dyDescent="0.25">
      <c r="A98" s="7" t="s">
        <v>47</v>
      </c>
    </row>
    <row r="99" spans="1:18" hidden="1" x14ac:dyDescent="0.25">
      <c r="A99" s="7" t="s">
        <v>48</v>
      </c>
    </row>
    <row r="100" spans="1:18" ht="22.5" customHeight="1" x14ac:dyDescent="0.25">
      <c r="A100" s="7">
        <v>9</v>
      </c>
      <c r="B100" s="22" t="s">
        <v>109</v>
      </c>
      <c r="C100" s="22"/>
      <c r="D100" s="119" t="s">
        <v>110</v>
      </c>
      <c r="E100" s="120"/>
      <c r="F100" s="120"/>
      <c r="G100" s="24" t="s">
        <v>108</v>
      </c>
      <c r="H100" s="33">
        <v>25</v>
      </c>
      <c r="I100" s="34"/>
      <c r="J100" s="27"/>
      <c r="K100" s="28">
        <f>IF(AND(H100= "",I100= ""), 0, ROUND(ROUND(J100, 2) * ROUND(IF(I100="",H100,I100),  2), 2))</f>
        <v>0</v>
      </c>
      <c r="L100" s="7"/>
      <c r="N100" s="29">
        <v>0.2</v>
      </c>
      <c r="R100" s="7">
        <v>1484</v>
      </c>
    </row>
    <row r="101" spans="1:18" hidden="1" x14ac:dyDescent="0.25">
      <c r="A101" s="7" t="s">
        <v>47</v>
      </c>
    </row>
    <row r="102" spans="1:18" hidden="1" x14ac:dyDescent="0.25">
      <c r="A102" s="7" t="s">
        <v>48</v>
      </c>
    </row>
    <row r="103" spans="1:18" x14ac:dyDescent="0.25">
      <c r="A103" s="7" t="s">
        <v>55</v>
      </c>
      <c r="B103" s="23"/>
      <c r="C103" s="23"/>
      <c r="D103" s="112"/>
      <c r="E103" s="112"/>
      <c r="F103" s="112"/>
      <c r="K103" s="23"/>
    </row>
    <row r="104" spans="1:18" x14ac:dyDescent="0.25">
      <c r="B104" s="23"/>
      <c r="C104" s="23"/>
      <c r="D104" s="115" t="s">
        <v>103</v>
      </c>
      <c r="E104" s="116"/>
      <c r="F104" s="116"/>
      <c r="G104" s="113"/>
      <c r="H104" s="113"/>
      <c r="I104" s="113"/>
      <c r="J104" s="113"/>
      <c r="K104" s="114"/>
    </row>
    <row r="105" spans="1:18" x14ac:dyDescent="0.25">
      <c r="B105" s="23"/>
      <c r="C105" s="23"/>
      <c r="D105" s="118"/>
      <c r="E105" s="62"/>
      <c r="F105" s="62"/>
      <c r="G105" s="62"/>
      <c r="H105" s="62"/>
      <c r="I105" s="62"/>
      <c r="J105" s="62"/>
      <c r="K105" s="117"/>
    </row>
    <row r="106" spans="1:18" x14ac:dyDescent="0.25">
      <c r="B106" s="23"/>
      <c r="C106" s="23"/>
      <c r="D106" s="109" t="s">
        <v>56</v>
      </c>
      <c r="E106" s="110"/>
      <c r="F106" s="110"/>
      <c r="G106" s="107">
        <f>SUMIF(L94:L103, IF(L93="","",L93), K94:K103)</f>
        <v>0</v>
      </c>
      <c r="H106" s="107"/>
      <c r="I106" s="107"/>
      <c r="J106" s="107"/>
      <c r="K106" s="108"/>
    </row>
    <row r="107" spans="1:18" hidden="1" x14ac:dyDescent="0.25">
      <c r="B107" s="23"/>
      <c r="C107" s="23"/>
      <c r="D107" s="105" t="s">
        <v>57</v>
      </c>
      <c r="E107" s="106"/>
      <c r="F107" s="106"/>
      <c r="G107" s="103">
        <f>ROUND(SUMIF(L94:L103, IF(L93="","",L93), K94:K103) * 0.2, 2)</f>
        <v>0</v>
      </c>
      <c r="H107" s="103"/>
      <c r="I107" s="103"/>
      <c r="J107" s="103"/>
      <c r="K107" s="104"/>
    </row>
    <row r="108" spans="1:18" hidden="1" x14ac:dyDescent="0.25">
      <c r="B108" s="23"/>
      <c r="C108" s="23"/>
      <c r="D108" s="109" t="s">
        <v>58</v>
      </c>
      <c r="E108" s="110"/>
      <c r="F108" s="110"/>
      <c r="G108" s="107">
        <f>SUM(G106:G107)</f>
        <v>0</v>
      </c>
      <c r="H108" s="107"/>
      <c r="I108" s="107"/>
      <c r="J108" s="107"/>
      <c r="K108" s="108"/>
    </row>
    <row r="109" spans="1:18" x14ac:dyDescent="0.25">
      <c r="A109" s="7">
        <v>4</v>
      </c>
      <c r="B109" s="17" t="s">
        <v>111</v>
      </c>
      <c r="C109" s="17"/>
      <c r="D109" s="122" t="s">
        <v>112</v>
      </c>
      <c r="E109" s="122"/>
      <c r="F109" s="122"/>
      <c r="G109" s="20"/>
      <c r="H109" s="20"/>
      <c r="I109" s="20"/>
      <c r="J109" s="20"/>
      <c r="K109" s="21"/>
      <c r="L109" s="7"/>
    </row>
    <row r="110" spans="1:18" x14ac:dyDescent="0.25">
      <c r="A110" s="7">
        <v>5</v>
      </c>
      <c r="B110" s="17" t="s">
        <v>113</v>
      </c>
      <c r="C110" s="17"/>
      <c r="D110" s="121" t="s">
        <v>114</v>
      </c>
      <c r="E110" s="121"/>
      <c r="F110" s="121"/>
      <c r="G110" s="30"/>
      <c r="H110" s="30"/>
      <c r="I110" s="30"/>
      <c r="J110" s="30"/>
      <c r="K110" s="31"/>
      <c r="L110" s="7"/>
    </row>
    <row r="111" spans="1:18" hidden="1" x14ac:dyDescent="0.25">
      <c r="A111" s="7" t="s">
        <v>63</v>
      </c>
    </row>
    <row r="112" spans="1:18" hidden="1" x14ac:dyDescent="0.25">
      <c r="A112" s="32" t="s">
        <v>115</v>
      </c>
    </row>
    <row r="113" spans="1:12" hidden="1" x14ac:dyDescent="0.25">
      <c r="A113" s="7" t="s">
        <v>64</v>
      </c>
    </row>
    <row r="114" spans="1:12" x14ac:dyDescent="0.25">
      <c r="A114" s="7">
        <v>5</v>
      </c>
      <c r="B114" s="17" t="s">
        <v>116</v>
      </c>
      <c r="C114" s="17"/>
      <c r="D114" s="121" t="s">
        <v>117</v>
      </c>
      <c r="E114" s="121"/>
      <c r="F114" s="121"/>
      <c r="G114" s="30"/>
      <c r="H114" s="30"/>
      <c r="I114" s="30"/>
      <c r="J114" s="30"/>
      <c r="K114" s="31"/>
      <c r="L114" s="7"/>
    </row>
    <row r="115" spans="1:12" x14ac:dyDescent="0.25">
      <c r="A115" s="7">
        <v>6</v>
      </c>
      <c r="B115" s="17" t="s">
        <v>118</v>
      </c>
      <c r="C115" s="17"/>
      <c r="D115" s="124" t="s">
        <v>119</v>
      </c>
      <c r="E115" s="124"/>
      <c r="F115" s="124"/>
      <c r="G115" s="35"/>
      <c r="H115" s="35"/>
      <c r="I115" s="35"/>
      <c r="J115" s="35"/>
      <c r="K115" s="36"/>
      <c r="L115" s="7"/>
    </row>
    <row r="116" spans="1:12" hidden="1" x14ac:dyDescent="0.25">
      <c r="A116" s="7" t="s">
        <v>120</v>
      </c>
    </row>
    <row r="117" spans="1:12" hidden="1" x14ac:dyDescent="0.25">
      <c r="A117" s="7" t="s">
        <v>121</v>
      </c>
    </row>
    <row r="118" spans="1:12" x14ac:dyDescent="0.25">
      <c r="A118" s="7">
        <v>6</v>
      </c>
      <c r="B118" s="17" t="s">
        <v>122</v>
      </c>
      <c r="C118" s="17"/>
      <c r="D118" s="124" t="s">
        <v>123</v>
      </c>
      <c r="E118" s="124"/>
      <c r="F118" s="124"/>
      <c r="G118" s="35"/>
      <c r="H118" s="35"/>
      <c r="I118" s="35"/>
      <c r="J118" s="35"/>
      <c r="K118" s="36"/>
      <c r="L118" s="7"/>
    </row>
    <row r="119" spans="1:12" hidden="1" x14ac:dyDescent="0.25">
      <c r="A119" s="7" t="s">
        <v>120</v>
      </c>
    </row>
    <row r="120" spans="1:12" hidden="1" x14ac:dyDescent="0.25">
      <c r="A120" s="7" t="s">
        <v>121</v>
      </c>
    </row>
    <row r="121" spans="1:12" x14ac:dyDescent="0.25">
      <c r="A121" s="7">
        <v>6</v>
      </c>
      <c r="B121" s="17" t="s">
        <v>124</v>
      </c>
      <c r="C121" s="17"/>
      <c r="D121" s="124" t="s">
        <v>125</v>
      </c>
      <c r="E121" s="124"/>
      <c r="F121" s="124"/>
      <c r="G121" s="35"/>
      <c r="H121" s="35"/>
      <c r="I121" s="35"/>
      <c r="J121" s="35"/>
      <c r="K121" s="36"/>
      <c r="L121" s="7"/>
    </row>
    <row r="122" spans="1:12" hidden="1" x14ac:dyDescent="0.25">
      <c r="A122" s="7" t="s">
        <v>120</v>
      </c>
    </row>
    <row r="123" spans="1:12" hidden="1" x14ac:dyDescent="0.25">
      <c r="A123" s="7" t="s">
        <v>121</v>
      </c>
    </row>
    <row r="124" spans="1:12" x14ac:dyDescent="0.25">
      <c r="A124" s="7">
        <v>6</v>
      </c>
      <c r="B124" s="17" t="s">
        <v>126</v>
      </c>
      <c r="C124" s="17"/>
      <c r="D124" s="124" t="s">
        <v>127</v>
      </c>
      <c r="E124" s="124"/>
      <c r="F124" s="124"/>
      <c r="G124" s="35"/>
      <c r="H124" s="35"/>
      <c r="I124" s="35"/>
      <c r="J124" s="35"/>
      <c r="K124" s="36"/>
      <c r="L124" s="7"/>
    </row>
    <row r="125" spans="1:12" hidden="1" x14ac:dyDescent="0.25">
      <c r="A125" s="7" t="s">
        <v>120</v>
      </c>
    </row>
    <row r="126" spans="1:12" hidden="1" x14ac:dyDescent="0.25">
      <c r="A126" s="7" t="s">
        <v>121</v>
      </c>
    </row>
    <row r="127" spans="1:12" x14ac:dyDescent="0.25">
      <c r="A127" s="7">
        <v>6</v>
      </c>
      <c r="B127" s="17" t="s">
        <v>128</v>
      </c>
      <c r="C127" s="17"/>
      <c r="D127" s="124" t="s">
        <v>129</v>
      </c>
      <c r="E127" s="124"/>
      <c r="F127" s="124"/>
      <c r="G127" s="35"/>
      <c r="H127" s="35"/>
      <c r="I127" s="35"/>
      <c r="J127" s="35"/>
      <c r="K127" s="36"/>
      <c r="L127" s="7"/>
    </row>
    <row r="128" spans="1:12" hidden="1" x14ac:dyDescent="0.25">
      <c r="A128" s="7" t="s">
        <v>120</v>
      </c>
    </row>
    <row r="129" spans="1:18" hidden="1" x14ac:dyDescent="0.25">
      <c r="A129" s="7" t="s">
        <v>121</v>
      </c>
    </row>
    <row r="130" spans="1:18" x14ac:dyDescent="0.25">
      <c r="A130" s="7">
        <v>6</v>
      </c>
      <c r="B130" s="17" t="s">
        <v>130</v>
      </c>
      <c r="C130" s="17"/>
      <c r="D130" s="124" t="s">
        <v>131</v>
      </c>
      <c r="E130" s="124"/>
      <c r="F130" s="124"/>
      <c r="G130" s="35"/>
      <c r="H130" s="35"/>
      <c r="I130" s="35"/>
      <c r="J130" s="35"/>
      <c r="K130" s="36"/>
      <c r="L130" s="7"/>
    </row>
    <row r="131" spans="1:18" hidden="1" x14ac:dyDescent="0.25">
      <c r="A131" s="7" t="s">
        <v>120</v>
      </c>
    </row>
    <row r="132" spans="1:18" hidden="1" x14ac:dyDescent="0.25">
      <c r="A132" s="7" t="s">
        <v>121</v>
      </c>
    </row>
    <row r="133" spans="1:18" x14ac:dyDescent="0.25">
      <c r="A133" s="7">
        <v>6</v>
      </c>
      <c r="B133" s="17" t="s">
        <v>132</v>
      </c>
      <c r="C133" s="17"/>
      <c r="D133" s="124" t="s">
        <v>133</v>
      </c>
      <c r="E133" s="124"/>
      <c r="F133" s="124"/>
      <c r="G133" s="35"/>
      <c r="H133" s="35"/>
      <c r="I133" s="35"/>
      <c r="J133" s="35"/>
      <c r="K133" s="36"/>
      <c r="L133" s="7"/>
    </row>
    <row r="134" spans="1:18" hidden="1" x14ac:dyDescent="0.25">
      <c r="A134" s="7" t="s">
        <v>120</v>
      </c>
    </row>
    <row r="135" spans="1:18" hidden="1" x14ac:dyDescent="0.25">
      <c r="A135" s="32" t="s">
        <v>134</v>
      </c>
    </row>
    <row r="136" spans="1:18" x14ac:dyDescent="0.25">
      <c r="A136" s="7">
        <v>9</v>
      </c>
      <c r="B136" s="22" t="s">
        <v>135</v>
      </c>
      <c r="C136" s="22"/>
      <c r="D136" s="119" t="s">
        <v>136</v>
      </c>
      <c r="E136" s="120"/>
      <c r="F136" s="120"/>
      <c r="G136" s="24" t="s">
        <v>46</v>
      </c>
      <c r="H136" s="25">
        <v>1</v>
      </c>
      <c r="I136" s="26"/>
      <c r="J136" s="27"/>
      <c r="K136" s="28">
        <f>IF(AND(H136= "",I136= ""), 0, ROUND(ROUND(J136, 2) * ROUND(IF(I136="",H136,I136),  0), 2))</f>
        <v>0</v>
      </c>
      <c r="L136" s="7"/>
      <c r="N136" s="29">
        <v>0.2</v>
      </c>
      <c r="R136" s="7">
        <v>1484</v>
      </c>
    </row>
    <row r="137" spans="1:18" hidden="1" x14ac:dyDescent="0.25">
      <c r="A137" s="7" t="s">
        <v>47</v>
      </c>
    </row>
    <row r="138" spans="1:18" hidden="1" x14ac:dyDescent="0.25">
      <c r="A138" s="7" t="s">
        <v>48</v>
      </c>
    </row>
    <row r="139" spans="1:18" x14ac:dyDescent="0.25">
      <c r="A139" s="7">
        <v>9</v>
      </c>
      <c r="B139" s="22" t="s">
        <v>137</v>
      </c>
      <c r="C139" s="22"/>
      <c r="D139" s="119" t="s">
        <v>138</v>
      </c>
      <c r="E139" s="120"/>
      <c r="F139" s="120"/>
      <c r="G139" s="24" t="s">
        <v>46</v>
      </c>
      <c r="H139" s="25">
        <v>1</v>
      </c>
      <c r="I139" s="26"/>
      <c r="J139" s="27"/>
      <c r="K139" s="28">
        <f>IF(AND(H139= "",I139= ""), 0, ROUND(ROUND(J139, 2) * ROUND(IF(I139="",H139,I139),  0), 2))</f>
        <v>0</v>
      </c>
      <c r="L139" s="7"/>
      <c r="N139" s="29">
        <v>0.2</v>
      </c>
      <c r="R139" s="7">
        <v>1484</v>
      </c>
    </row>
    <row r="140" spans="1:18" hidden="1" x14ac:dyDescent="0.25">
      <c r="A140" s="7" t="s">
        <v>47</v>
      </c>
    </row>
    <row r="141" spans="1:18" hidden="1" x14ac:dyDescent="0.25">
      <c r="A141" s="7" t="s">
        <v>48</v>
      </c>
    </row>
    <row r="142" spans="1:18" hidden="1" x14ac:dyDescent="0.25">
      <c r="A142" s="7" t="s">
        <v>121</v>
      </c>
    </row>
    <row r="143" spans="1:18" hidden="1" x14ac:dyDescent="0.25">
      <c r="A143" s="7" t="s">
        <v>64</v>
      </c>
    </row>
    <row r="144" spans="1:18" x14ac:dyDescent="0.25">
      <c r="A144" s="7" t="s">
        <v>55</v>
      </c>
      <c r="B144" s="23"/>
      <c r="C144" s="23"/>
      <c r="D144" s="112"/>
      <c r="E144" s="112"/>
      <c r="F144" s="112"/>
      <c r="K144" s="23"/>
    </row>
    <row r="145" spans="1:18" x14ac:dyDescent="0.25">
      <c r="B145" s="23"/>
      <c r="C145" s="23"/>
      <c r="D145" s="115" t="s">
        <v>112</v>
      </c>
      <c r="E145" s="116"/>
      <c r="F145" s="116"/>
      <c r="G145" s="113"/>
      <c r="H145" s="113"/>
      <c r="I145" s="113"/>
      <c r="J145" s="113"/>
      <c r="K145" s="114"/>
    </row>
    <row r="146" spans="1:18" x14ac:dyDescent="0.25">
      <c r="B146" s="23"/>
      <c r="C146" s="23"/>
      <c r="D146" s="118"/>
      <c r="E146" s="62"/>
      <c r="F146" s="62"/>
      <c r="G146" s="62"/>
      <c r="H146" s="62"/>
      <c r="I146" s="62"/>
      <c r="J146" s="62"/>
      <c r="K146" s="117"/>
    </row>
    <row r="147" spans="1:18" x14ac:dyDescent="0.25">
      <c r="B147" s="23"/>
      <c r="C147" s="23"/>
      <c r="D147" s="109" t="s">
        <v>56</v>
      </c>
      <c r="E147" s="110"/>
      <c r="F147" s="110"/>
      <c r="G147" s="107">
        <f>SUMIF(L110:L144, IF(L109="","",L109), K110:K144)</f>
        <v>0</v>
      </c>
      <c r="H147" s="107"/>
      <c r="I147" s="107"/>
      <c r="J147" s="107"/>
      <c r="K147" s="108"/>
    </row>
    <row r="148" spans="1:18" hidden="1" x14ac:dyDescent="0.25">
      <c r="B148" s="23"/>
      <c r="C148" s="23"/>
      <c r="D148" s="105" t="s">
        <v>57</v>
      </c>
      <c r="E148" s="106"/>
      <c r="F148" s="106"/>
      <c r="G148" s="103">
        <f>ROUND(SUMIF(L110:L144, IF(L109="","",L109), K110:K144) * 0.2, 2)</f>
        <v>0</v>
      </c>
      <c r="H148" s="103"/>
      <c r="I148" s="103"/>
      <c r="J148" s="103"/>
      <c r="K148" s="104"/>
    </row>
    <row r="149" spans="1:18" hidden="1" x14ac:dyDescent="0.25">
      <c r="B149" s="23"/>
      <c r="C149" s="23"/>
      <c r="D149" s="109" t="s">
        <v>58</v>
      </c>
      <c r="E149" s="110"/>
      <c r="F149" s="110"/>
      <c r="G149" s="107">
        <f>SUM(G147:G148)</f>
        <v>0</v>
      </c>
      <c r="H149" s="107"/>
      <c r="I149" s="107"/>
      <c r="J149" s="107"/>
      <c r="K149" s="108"/>
    </row>
    <row r="150" spans="1:18" x14ac:dyDescent="0.25">
      <c r="A150" s="7">
        <v>4</v>
      </c>
      <c r="B150" s="17" t="s">
        <v>139</v>
      </c>
      <c r="C150" s="17"/>
      <c r="D150" s="122" t="s">
        <v>140</v>
      </c>
      <c r="E150" s="122"/>
      <c r="F150" s="122"/>
      <c r="G150" s="20"/>
      <c r="H150" s="20"/>
      <c r="I150" s="20"/>
      <c r="J150" s="20"/>
      <c r="K150" s="21"/>
      <c r="L150" s="7"/>
    </row>
    <row r="151" spans="1:18" ht="22.5" customHeight="1" x14ac:dyDescent="0.25">
      <c r="A151" s="7">
        <v>9</v>
      </c>
      <c r="B151" s="22" t="s">
        <v>141</v>
      </c>
      <c r="C151" s="22"/>
      <c r="D151" s="119" t="s">
        <v>142</v>
      </c>
      <c r="E151" s="120"/>
      <c r="F151" s="120"/>
      <c r="G151" s="24" t="s">
        <v>46</v>
      </c>
      <c r="H151" s="25">
        <v>1</v>
      </c>
      <c r="I151" s="26"/>
      <c r="J151" s="27"/>
      <c r="K151" s="28">
        <f>IF(AND(H151= "",I151= ""), 0, ROUND(ROUND(J151, 2) * ROUND(IF(I151="",H151,I151),  0), 2))</f>
        <v>0</v>
      </c>
      <c r="L151" s="7"/>
      <c r="N151" s="29">
        <v>0.2</v>
      </c>
      <c r="R151" s="7">
        <v>1484</v>
      </c>
    </row>
    <row r="152" spans="1:18" hidden="1" x14ac:dyDescent="0.25">
      <c r="A152" s="7" t="s">
        <v>47</v>
      </c>
    </row>
    <row r="153" spans="1:18" hidden="1" x14ac:dyDescent="0.25">
      <c r="A153" s="32" t="s">
        <v>143</v>
      </c>
    </row>
    <row r="154" spans="1:18" hidden="1" x14ac:dyDescent="0.25">
      <c r="A154" s="32" t="s">
        <v>143</v>
      </c>
    </row>
    <row r="155" spans="1:18" hidden="1" x14ac:dyDescent="0.25">
      <c r="A155" s="7" t="s">
        <v>47</v>
      </c>
    </row>
    <row r="156" spans="1:18" hidden="1" x14ac:dyDescent="0.25">
      <c r="A156" s="32" t="s">
        <v>143</v>
      </c>
    </row>
    <row r="157" spans="1:18" hidden="1" x14ac:dyDescent="0.25">
      <c r="A157" s="7" t="s">
        <v>48</v>
      </c>
    </row>
    <row r="158" spans="1:18" x14ac:dyDescent="0.25">
      <c r="A158" s="7" t="s">
        <v>55</v>
      </c>
      <c r="B158" s="23"/>
      <c r="C158" s="23"/>
      <c r="D158" s="112"/>
      <c r="E158" s="112"/>
      <c r="F158" s="112"/>
      <c r="K158" s="23"/>
    </row>
    <row r="159" spans="1:18" x14ac:dyDescent="0.25">
      <c r="B159" s="23"/>
      <c r="C159" s="23"/>
      <c r="D159" s="115" t="s">
        <v>140</v>
      </c>
      <c r="E159" s="116"/>
      <c r="F159" s="116"/>
      <c r="G159" s="113"/>
      <c r="H159" s="113"/>
      <c r="I159" s="113"/>
      <c r="J159" s="113"/>
      <c r="K159" s="114"/>
    </row>
    <row r="160" spans="1:18" x14ac:dyDescent="0.25">
      <c r="B160" s="23"/>
      <c r="C160" s="23"/>
      <c r="D160" s="118"/>
      <c r="E160" s="62"/>
      <c r="F160" s="62"/>
      <c r="G160" s="62"/>
      <c r="H160" s="62"/>
      <c r="I160" s="62"/>
      <c r="J160" s="62"/>
      <c r="K160" s="117"/>
    </row>
    <row r="161" spans="1:12" x14ac:dyDescent="0.25">
      <c r="B161" s="23"/>
      <c r="C161" s="23"/>
      <c r="D161" s="109" t="s">
        <v>56</v>
      </c>
      <c r="E161" s="110"/>
      <c r="F161" s="110"/>
      <c r="G161" s="107">
        <f>SUMIF(L151:L158, IF(L150="","",L150), K151:K158)</f>
        <v>0</v>
      </c>
      <c r="H161" s="107"/>
      <c r="I161" s="107"/>
      <c r="J161" s="107"/>
      <c r="K161" s="108"/>
    </row>
    <row r="162" spans="1:12" hidden="1" x14ac:dyDescent="0.25">
      <c r="B162" s="23"/>
      <c r="C162" s="23"/>
      <c r="D162" s="105" t="s">
        <v>57</v>
      </c>
      <c r="E162" s="106"/>
      <c r="F162" s="106"/>
      <c r="G162" s="103">
        <f>ROUND(SUMIF(L151:L158, IF(L150="","",L150), K151:K158) * 0.2, 2)</f>
        <v>0</v>
      </c>
      <c r="H162" s="103"/>
      <c r="I162" s="103"/>
      <c r="J162" s="103"/>
      <c r="K162" s="104"/>
    </row>
    <row r="163" spans="1:12" hidden="1" x14ac:dyDescent="0.25">
      <c r="B163" s="23"/>
      <c r="C163" s="23"/>
      <c r="D163" s="109" t="s">
        <v>58</v>
      </c>
      <c r="E163" s="110"/>
      <c r="F163" s="110"/>
      <c r="G163" s="107">
        <f>SUM(G161:G162)</f>
        <v>0</v>
      </c>
      <c r="H163" s="107"/>
      <c r="I163" s="107"/>
      <c r="J163" s="107"/>
      <c r="K163" s="108"/>
    </row>
    <row r="164" spans="1:12" x14ac:dyDescent="0.25">
      <c r="A164" s="7">
        <v>4</v>
      </c>
      <c r="B164" s="17" t="s">
        <v>144</v>
      </c>
      <c r="C164" s="17"/>
      <c r="D164" s="122" t="s">
        <v>145</v>
      </c>
      <c r="E164" s="122"/>
      <c r="F164" s="122"/>
      <c r="G164" s="20"/>
      <c r="H164" s="20"/>
      <c r="I164" s="20"/>
      <c r="J164" s="20"/>
      <c r="K164" s="21"/>
      <c r="L164" s="7"/>
    </row>
    <row r="165" spans="1:12" x14ac:dyDescent="0.25">
      <c r="A165" s="7">
        <v>5</v>
      </c>
      <c r="B165" s="17" t="s">
        <v>146</v>
      </c>
      <c r="C165" s="17"/>
      <c r="D165" s="121" t="s">
        <v>147</v>
      </c>
      <c r="E165" s="121"/>
      <c r="F165" s="121"/>
      <c r="G165" s="30"/>
      <c r="H165" s="30"/>
      <c r="I165" s="30"/>
      <c r="J165" s="30"/>
      <c r="K165" s="31"/>
      <c r="L165" s="7"/>
    </row>
    <row r="166" spans="1:12" hidden="1" x14ac:dyDescent="0.25">
      <c r="A166" s="7" t="s">
        <v>63</v>
      </c>
    </row>
    <row r="167" spans="1:12" hidden="1" x14ac:dyDescent="0.25">
      <c r="A167" s="7" t="s">
        <v>64</v>
      </c>
    </row>
    <row r="168" spans="1:12" x14ac:dyDescent="0.25">
      <c r="A168" s="7">
        <v>5</v>
      </c>
      <c r="B168" s="17" t="s">
        <v>148</v>
      </c>
      <c r="C168" s="17"/>
      <c r="D168" s="121" t="s">
        <v>149</v>
      </c>
      <c r="E168" s="121"/>
      <c r="F168" s="121"/>
      <c r="G168" s="30"/>
      <c r="H168" s="30"/>
      <c r="I168" s="30"/>
      <c r="J168" s="30"/>
      <c r="K168" s="31"/>
      <c r="L168" s="7"/>
    </row>
    <row r="169" spans="1:12" hidden="1" x14ac:dyDescent="0.25">
      <c r="A169" s="7" t="s">
        <v>63</v>
      </c>
    </row>
    <row r="170" spans="1:12" hidden="1" x14ac:dyDescent="0.25">
      <c r="A170" s="7" t="s">
        <v>64</v>
      </c>
    </row>
    <row r="171" spans="1:12" x14ac:dyDescent="0.25">
      <c r="A171" s="7">
        <v>5</v>
      </c>
      <c r="B171" s="17" t="s">
        <v>150</v>
      </c>
      <c r="C171" s="17"/>
      <c r="D171" s="121" t="s">
        <v>151</v>
      </c>
      <c r="E171" s="121"/>
      <c r="F171" s="121"/>
      <c r="G171" s="30"/>
      <c r="H171" s="30"/>
      <c r="I171" s="30"/>
      <c r="J171" s="30"/>
      <c r="K171" s="31"/>
      <c r="L171" s="7"/>
    </row>
    <row r="172" spans="1:12" hidden="1" x14ac:dyDescent="0.25">
      <c r="A172" s="7" t="s">
        <v>63</v>
      </c>
    </row>
    <row r="173" spans="1:12" hidden="1" x14ac:dyDescent="0.25">
      <c r="A173" s="7" t="s">
        <v>64</v>
      </c>
    </row>
    <row r="174" spans="1:12" x14ac:dyDescent="0.25">
      <c r="A174" s="7">
        <v>5</v>
      </c>
      <c r="B174" s="17" t="s">
        <v>152</v>
      </c>
      <c r="C174" s="17"/>
      <c r="D174" s="121" t="s">
        <v>153</v>
      </c>
      <c r="E174" s="121"/>
      <c r="F174" s="121"/>
      <c r="G174" s="30"/>
      <c r="H174" s="30"/>
      <c r="I174" s="30"/>
      <c r="J174" s="30"/>
      <c r="K174" s="31"/>
      <c r="L174" s="7"/>
    </row>
    <row r="175" spans="1:12" hidden="1" x14ac:dyDescent="0.25">
      <c r="A175" s="7" t="s">
        <v>63</v>
      </c>
    </row>
    <row r="176" spans="1:12" hidden="1" x14ac:dyDescent="0.25">
      <c r="A176" s="7" t="s">
        <v>64</v>
      </c>
    </row>
    <row r="177" spans="1:18" ht="25.5" customHeight="1" x14ac:dyDescent="0.25">
      <c r="A177" s="7">
        <v>5</v>
      </c>
      <c r="B177" s="17" t="s">
        <v>154</v>
      </c>
      <c r="C177" s="17"/>
      <c r="D177" s="121" t="s">
        <v>155</v>
      </c>
      <c r="E177" s="121"/>
      <c r="F177" s="121"/>
      <c r="G177" s="30"/>
      <c r="H177" s="30"/>
      <c r="I177" s="30"/>
      <c r="J177" s="30"/>
      <c r="K177" s="31"/>
      <c r="L177" s="7"/>
    </row>
    <row r="178" spans="1:18" hidden="1" x14ac:dyDescent="0.25">
      <c r="A178" s="7" t="s">
        <v>63</v>
      </c>
    </row>
    <row r="179" spans="1:18" hidden="1" x14ac:dyDescent="0.25">
      <c r="A179" s="7" t="s">
        <v>64</v>
      </c>
    </row>
    <row r="180" spans="1:18" ht="25.5" customHeight="1" x14ac:dyDescent="0.25">
      <c r="A180" s="7">
        <v>5</v>
      </c>
      <c r="B180" s="17" t="s">
        <v>156</v>
      </c>
      <c r="C180" s="17"/>
      <c r="D180" s="121" t="s">
        <v>157</v>
      </c>
      <c r="E180" s="121"/>
      <c r="F180" s="121"/>
      <c r="G180" s="30"/>
      <c r="H180" s="30"/>
      <c r="I180" s="30"/>
      <c r="J180" s="30"/>
      <c r="K180" s="31"/>
      <c r="L180" s="7"/>
    </row>
    <row r="181" spans="1:18" hidden="1" x14ac:dyDescent="0.25">
      <c r="A181" s="7" t="s">
        <v>63</v>
      </c>
    </row>
    <row r="182" spans="1:18" hidden="1" x14ac:dyDescent="0.25">
      <c r="A182" s="32" t="s">
        <v>158</v>
      </c>
    </row>
    <row r="183" spans="1:18" x14ac:dyDescent="0.25">
      <c r="A183" s="7">
        <v>9</v>
      </c>
      <c r="B183" s="22" t="s">
        <v>159</v>
      </c>
      <c r="C183" s="22"/>
      <c r="D183" s="119" t="s">
        <v>160</v>
      </c>
      <c r="E183" s="120"/>
      <c r="F183" s="120"/>
      <c r="G183" s="24" t="s">
        <v>161</v>
      </c>
      <c r="H183" s="33">
        <v>30</v>
      </c>
      <c r="I183" s="34"/>
      <c r="J183" s="27"/>
      <c r="K183" s="28">
        <f>IF(AND(H183= "",I183= ""), 0, ROUND(ROUND(J183, 2) * ROUND(IF(I183="",H183,I183),  2), 2))</f>
        <v>0</v>
      </c>
      <c r="L183" s="7"/>
      <c r="N183" s="29">
        <v>0.2</v>
      </c>
      <c r="R183" s="7">
        <v>1484</v>
      </c>
    </row>
    <row r="184" spans="1:18" hidden="1" x14ac:dyDescent="0.25">
      <c r="A184" s="7" t="s">
        <v>48</v>
      </c>
    </row>
    <row r="185" spans="1:18" x14ac:dyDescent="0.25">
      <c r="A185" s="7">
        <v>9</v>
      </c>
      <c r="B185" s="22" t="s">
        <v>162</v>
      </c>
      <c r="C185" s="22"/>
      <c r="D185" s="119" t="s">
        <v>163</v>
      </c>
      <c r="E185" s="120"/>
      <c r="F185" s="120"/>
      <c r="G185" s="24" t="s">
        <v>161</v>
      </c>
      <c r="H185" s="33">
        <v>15</v>
      </c>
      <c r="I185" s="34"/>
      <c r="J185" s="27"/>
      <c r="K185" s="28">
        <f>IF(AND(H185= "",I185= ""), 0, ROUND(ROUND(J185, 2) * ROUND(IF(I185="",H185,I185),  2), 2))</f>
        <v>0</v>
      </c>
      <c r="L185" s="7"/>
      <c r="N185" s="29">
        <v>0.2</v>
      </c>
      <c r="R185" s="7">
        <v>1484</v>
      </c>
    </row>
    <row r="186" spans="1:18" hidden="1" x14ac:dyDescent="0.25">
      <c r="A186" s="7" t="s">
        <v>48</v>
      </c>
    </row>
    <row r="187" spans="1:18" x14ac:dyDescent="0.25">
      <c r="A187" s="7">
        <v>9</v>
      </c>
      <c r="B187" s="22" t="s">
        <v>164</v>
      </c>
      <c r="C187" s="22"/>
      <c r="D187" s="119" t="s">
        <v>165</v>
      </c>
      <c r="E187" s="120"/>
      <c r="F187" s="120"/>
      <c r="G187" s="24" t="s">
        <v>161</v>
      </c>
      <c r="H187" s="33">
        <v>90</v>
      </c>
      <c r="I187" s="34"/>
      <c r="J187" s="27"/>
      <c r="K187" s="28">
        <f>IF(AND(H187= "",I187= ""), 0, ROUND(ROUND(J187, 2) * ROUND(IF(I187="",H187,I187),  2), 2))</f>
        <v>0</v>
      </c>
      <c r="L187" s="7"/>
      <c r="N187" s="29">
        <v>0.2</v>
      </c>
      <c r="R187" s="7">
        <v>1484</v>
      </c>
    </row>
    <row r="188" spans="1:18" hidden="1" x14ac:dyDescent="0.25">
      <c r="A188" s="7" t="s">
        <v>48</v>
      </c>
    </row>
    <row r="189" spans="1:18" x14ac:dyDescent="0.25">
      <c r="A189" s="7">
        <v>9</v>
      </c>
      <c r="B189" s="22" t="s">
        <v>166</v>
      </c>
      <c r="C189" s="22"/>
      <c r="D189" s="119" t="s">
        <v>167</v>
      </c>
      <c r="E189" s="120"/>
      <c r="F189" s="120"/>
      <c r="G189" s="24" t="s">
        <v>46</v>
      </c>
      <c r="H189" s="25">
        <v>1</v>
      </c>
      <c r="I189" s="26"/>
      <c r="J189" s="27"/>
      <c r="K189" s="28">
        <f>IF(AND(H189= "",I189= ""), 0, ROUND(ROUND(J189, 2) * ROUND(IF(I189="",H189,I189),  0), 2))</f>
        <v>0</v>
      </c>
      <c r="L189" s="7"/>
      <c r="N189" s="29">
        <v>0.2</v>
      </c>
      <c r="R189" s="7">
        <v>1484</v>
      </c>
    </row>
    <row r="190" spans="1:18" hidden="1" x14ac:dyDescent="0.25">
      <c r="A190" s="7" t="s">
        <v>48</v>
      </c>
    </row>
    <row r="191" spans="1:18" x14ac:dyDescent="0.25">
      <c r="A191" s="7">
        <v>9</v>
      </c>
      <c r="B191" s="22" t="s">
        <v>168</v>
      </c>
      <c r="C191" s="22"/>
      <c r="D191" s="119" t="s">
        <v>169</v>
      </c>
      <c r="E191" s="120"/>
      <c r="F191" s="120"/>
      <c r="G191" s="24" t="s">
        <v>46</v>
      </c>
      <c r="H191" s="25">
        <v>1</v>
      </c>
      <c r="I191" s="26"/>
      <c r="J191" s="27"/>
      <c r="K191" s="28">
        <f>IF(AND(H191= "",I191= ""), 0, ROUND(ROUND(J191, 2) * ROUND(IF(I191="",H191,I191),  0), 2))</f>
        <v>0</v>
      </c>
      <c r="L191" s="7"/>
      <c r="N191" s="29">
        <v>0.2</v>
      </c>
      <c r="R191" s="7">
        <v>1484</v>
      </c>
    </row>
    <row r="192" spans="1:18" hidden="1" x14ac:dyDescent="0.25">
      <c r="A192" s="7" t="s">
        <v>47</v>
      </c>
    </row>
    <row r="193" spans="1:18" hidden="1" x14ac:dyDescent="0.25">
      <c r="A193" s="7" t="s">
        <v>48</v>
      </c>
    </row>
    <row r="194" spans="1:18" hidden="1" x14ac:dyDescent="0.25">
      <c r="A194" s="7" t="s">
        <v>64</v>
      </c>
    </row>
    <row r="195" spans="1:18" x14ac:dyDescent="0.25">
      <c r="A195" s="7">
        <v>5</v>
      </c>
      <c r="B195" s="17" t="s">
        <v>170</v>
      </c>
      <c r="C195" s="17"/>
      <c r="D195" s="121" t="s">
        <v>171</v>
      </c>
      <c r="E195" s="121"/>
      <c r="F195" s="121"/>
      <c r="G195" s="30"/>
      <c r="H195" s="30"/>
      <c r="I195" s="30"/>
      <c r="J195" s="30"/>
      <c r="K195" s="31"/>
      <c r="L195" s="7"/>
    </row>
    <row r="196" spans="1:18" ht="22.5" customHeight="1" x14ac:dyDescent="0.25">
      <c r="A196" s="7">
        <v>9</v>
      </c>
      <c r="B196" s="22" t="s">
        <v>172</v>
      </c>
      <c r="C196" s="22"/>
      <c r="D196" s="119" t="s">
        <v>173</v>
      </c>
      <c r="E196" s="120"/>
      <c r="F196" s="120"/>
      <c r="G196" s="24" t="s">
        <v>46</v>
      </c>
      <c r="H196" s="25">
        <v>1</v>
      </c>
      <c r="I196" s="26"/>
      <c r="J196" s="27"/>
      <c r="K196" s="28">
        <f>IF(AND(H196= "",I196= ""), 0, ROUND(ROUND(J196, 2) * ROUND(IF(I196="",H196,I196),  0), 2))</f>
        <v>0</v>
      </c>
      <c r="L196" s="7"/>
      <c r="N196" s="29">
        <v>0.2</v>
      </c>
      <c r="R196" s="7">
        <v>1484</v>
      </c>
    </row>
    <row r="197" spans="1:18" hidden="1" x14ac:dyDescent="0.25">
      <c r="A197" s="7" t="s">
        <v>47</v>
      </c>
    </row>
    <row r="198" spans="1:18" hidden="1" x14ac:dyDescent="0.25">
      <c r="A198" s="7" t="s">
        <v>48</v>
      </c>
    </row>
    <row r="199" spans="1:18" hidden="1" x14ac:dyDescent="0.25">
      <c r="A199" s="7" t="s">
        <v>64</v>
      </c>
    </row>
    <row r="200" spans="1:18" x14ac:dyDescent="0.25">
      <c r="A200" s="7" t="s">
        <v>55</v>
      </c>
      <c r="B200" s="23"/>
      <c r="C200" s="23"/>
      <c r="D200" s="112"/>
      <c r="E200" s="112"/>
      <c r="F200" s="112"/>
      <c r="K200" s="23"/>
    </row>
    <row r="201" spans="1:18" x14ac:dyDescent="0.25">
      <c r="B201" s="23"/>
      <c r="C201" s="23"/>
      <c r="D201" s="115" t="s">
        <v>145</v>
      </c>
      <c r="E201" s="116"/>
      <c r="F201" s="116"/>
      <c r="G201" s="113"/>
      <c r="H201" s="113"/>
      <c r="I201" s="113"/>
      <c r="J201" s="113"/>
      <c r="K201" s="114"/>
    </row>
    <row r="202" spans="1:18" x14ac:dyDescent="0.25">
      <c r="B202" s="23"/>
      <c r="C202" s="23"/>
      <c r="D202" s="118"/>
      <c r="E202" s="62"/>
      <c r="F202" s="62"/>
      <c r="G202" s="62"/>
      <c r="H202" s="62"/>
      <c r="I202" s="62"/>
      <c r="J202" s="62"/>
      <c r="K202" s="117"/>
    </row>
    <row r="203" spans="1:18" x14ac:dyDescent="0.25">
      <c r="B203" s="23"/>
      <c r="C203" s="23"/>
      <c r="D203" s="109" t="s">
        <v>56</v>
      </c>
      <c r="E203" s="110"/>
      <c r="F203" s="110"/>
      <c r="G203" s="107">
        <f>SUMIF(L165:L200, IF(L164="","",L164), K165:K200)</f>
        <v>0</v>
      </c>
      <c r="H203" s="107"/>
      <c r="I203" s="107"/>
      <c r="J203" s="107"/>
      <c r="K203" s="108"/>
    </row>
    <row r="204" spans="1:18" hidden="1" x14ac:dyDescent="0.25">
      <c r="B204" s="23"/>
      <c r="C204" s="23"/>
      <c r="D204" s="105" t="s">
        <v>57</v>
      </c>
      <c r="E204" s="106"/>
      <c r="F204" s="106"/>
      <c r="G204" s="103">
        <f>ROUND(SUMIF(L165:L200, IF(L164="","",L164), K165:K200) * 0.2, 2)</f>
        <v>0</v>
      </c>
      <c r="H204" s="103"/>
      <c r="I204" s="103"/>
      <c r="J204" s="103"/>
      <c r="K204" s="104"/>
    </row>
    <row r="205" spans="1:18" hidden="1" x14ac:dyDescent="0.25">
      <c r="B205" s="23"/>
      <c r="C205" s="23"/>
      <c r="D205" s="109" t="s">
        <v>58</v>
      </c>
      <c r="E205" s="110"/>
      <c r="F205" s="110"/>
      <c r="G205" s="107">
        <f>SUM(G203:G204)</f>
        <v>0</v>
      </c>
      <c r="H205" s="107"/>
      <c r="I205" s="107"/>
      <c r="J205" s="107"/>
      <c r="K205" s="108"/>
    </row>
    <row r="206" spans="1:18" x14ac:dyDescent="0.25">
      <c r="A206" s="7">
        <v>4</v>
      </c>
      <c r="B206" s="17" t="s">
        <v>174</v>
      </c>
      <c r="C206" s="17"/>
      <c r="D206" s="122" t="s">
        <v>175</v>
      </c>
      <c r="E206" s="122"/>
      <c r="F206" s="122"/>
      <c r="G206" s="20"/>
      <c r="H206" s="20"/>
      <c r="I206" s="20"/>
      <c r="J206" s="20"/>
      <c r="K206" s="21"/>
      <c r="L206" s="7"/>
    </row>
    <row r="207" spans="1:18" x14ac:dyDescent="0.25">
      <c r="A207" s="7">
        <v>6</v>
      </c>
      <c r="B207" s="17" t="s">
        <v>176</v>
      </c>
      <c r="C207" s="17"/>
      <c r="D207" s="124" t="s">
        <v>105</v>
      </c>
      <c r="E207" s="124"/>
      <c r="F207" s="124"/>
      <c r="G207" s="35"/>
      <c r="H207" s="35"/>
      <c r="I207" s="35"/>
      <c r="J207" s="35"/>
      <c r="K207" s="36"/>
      <c r="L207" s="7"/>
    </row>
    <row r="208" spans="1:18" hidden="1" x14ac:dyDescent="0.25">
      <c r="A208" s="7" t="s">
        <v>120</v>
      </c>
    </row>
    <row r="209" spans="1:18" hidden="1" x14ac:dyDescent="0.25">
      <c r="A209" s="7" t="s">
        <v>121</v>
      </c>
    </row>
    <row r="210" spans="1:18" x14ac:dyDescent="0.25">
      <c r="A210" s="7">
        <v>5</v>
      </c>
      <c r="B210" s="17" t="s">
        <v>177</v>
      </c>
      <c r="C210" s="17"/>
      <c r="D210" s="121" t="s">
        <v>178</v>
      </c>
      <c r="E210" s="121"/>
      <c r="F210" s="121"/>
      <c r="G210" s="30"/>
      <c r="H210" s="30"/>
      <c r="I210" s="30"/>
      <c r="J210" s="30"/>
      <c r="K210" s="31"/>
      <c r="L210" s="7"/>
    </row>
    <row r="211" spans="1:18" hidden="1" x14ac:dyDescent="0.25">
      <c r="A211" s="7" t="s">
        <v>63</v>
      </c>
    </row>
    <row r="212" spans="1:18" x14ac:dyDescent="0.25">
      <c r="A212" s="7">
        <v>9</v>
      </c>
      <c r="B212" s="22" t="s">
        <v>179</v>
      </c>
      <c r="C212" s="22"/>
      <c r="D212" s="119" t="s">
        <v>180</v>
      </c>
      <c r="E212" s="120"/>
      <c r="F212" s="120"/>
      <c r="G212" s="24" t="s">
        <v>14</v>
      </c>
      <c r="H212" s="25">
        <v>1</v>
      </c>
      <c r="I212" s="26"/>
      <c r="J212" s="27"/>
      <c r="K212" s="28">
        <f>IF(AND(H212= "",I212= ""), 0, ROUND(ROUND(J212, 2) * ROUND(IF(I212="",H212,I212),  0), 2))</f>
        <v>0</v>
      </c>
      <c r="L212" s="7"/>
      <c r="N212" s="29">
        <v>0.2</v>
      </c>
      <c r="R212" s="7">
        <v>1484</v>
      </c>
    </row>
    <row r="213" spans="1:18" hidden="1" x14ac:dyDescent="0.25">
      <c r="A213" s="32" t="s">
        <v>181</v>
      </c>
    </row>
    <row r="214" spans="1:18" hidden="1" x14ac:dyDescent="0.25">
      <c r="A214" s="7" t="s">
        <v>48</v>
      </c>
    </row>
    <row r="215" spans="1:18" x14ac:dyDescent="0.25">
      <c r="A215" s="7">
        <v>9</v>
      </c>
      <c r="B215" s="22" t="s">
        <v>182</v>
      </c>
      <c r="C215" s="22"/>
      <c r="D215" s="119" t="s">
        <v>183</v>
      </c>
      <c r="E215" s="120"/>
      <c r="F215" s="120"/>
      <c r="G215" s="24" t="s">
        <v>14</v>
      </c>
      <c r="H215" s="25">
        <v>1</v>
      </c>
      <c r="I215" s="26"/>
      <c r="J215" s="27"/>
      <c r="K215" s="28">
        <f>IF(AND(H215= "",I215= ""), 0, ROUND(ROUND(J215, 2) * ROUND(IF(I215="",H215,I215),  0), 2))</f>
        <v>0</v>
      </c>
      <c r="L215" s="7"/>
      <c r="N215" s="29">
        <v>0.2</v>
      </c>
      <c r="R215" s="7">
        <v>1484</v>
      </c>
    </row>
    <row r="216" spans="1:18" hidden="1" x14ac:dyDescent="0.25">
      <c r="A216" s="32" t="s">
        <v>181</v>
      </c>
    </row>
    <row r="217" spans="1:18" hidden="1" x14ac:dyDescent="0.25">
      <c r="A217" s="7" t="s">
        <v>48</v>
      </c>
    </row>
    <row r="218" spans="1:18" x14ac:dyDescent="0.25">
      <c r="A218" s="7">
        <v>9</v>
      </c>
      <c r="B218" s="22" t="s">
        <v>184</v>
      </c>
      <c r="C218" s="22"/>
      <c r="D218" s="119" t="s">
        <v>185</v>
      </c>
      <c r="E218" s="120"/>
      <c r="F218" s="120"/>
      <c r="G218" s="24" t="s">
        <v>14</v>
      </c>
      <c r="H218" s="25">
        <v>1</v>
      </c>
      <c r="I218" s="26"/>
      <c r="J218" s="27"/>
      <c r="K218" s="28">
        <f>IF(AND(H218= "",I218= ""), 0, ROUND(ROUND(J218, 2) * ROUND(IF(I218="",H218,I218),  0), 2))</f>
        <v>0</v>
      </c>
      <c r="L218" s="7"/>
      <c r="N218" s="29">
        <v>0.2</v>
      </c>
      <c r="R218" s="7">
        <v>1484</v>
      </c>
    </row>
    <row r="219" spans="1:18" hidden="1" x14ac:dyDescent="0.25">
      <c r="A219" s="32" t="s">
        <v>181</v>
      </c>
    </row>
    <row r="220" spans="1:18" hidden="1" x14ac:dyDescent="0.25">
      <c r="A220" s="7" t="s">
        <v>47</v>
      </c>
    </row>
    <row r="221" spans="1:18" hidden="1" x14ac:dyDescent="0.25">
      <c r="A221" s="7" t="s">
        <v>48</v>
      </c>
    </row>
    <row r="222" spans="1:18" x14ac:dyDescent="0.25">
      <c r="A222" s="7">
        <v>9</v>
      </c>
      <c r="B222" s="22" t="s">
        <v>186</v>
      </c>
      <c r="C222" s="22"/>
      <c r="D222" s="119" t="s">
        <v>187</v>
      </c>
      <c r="E222" s="120"/>
      <c r="F222" s="120"/>
      <c r="G222" s="24" t="s">
        <v>14</v>
      </c>
      <c r="H222" s="25">
        <v>1</v>
      </c>
      <c r="I222" s="26"/>
      <c r="J222" s="27"/>
      <c r="K222" s="28">
        <f>IF(AND(H222= "",I222= ""), 0, ROUND(ROUND(J222, 2) * ROUND(IF(I222="",H222,I222),  0), 2))</f>
        <v>0</v>
      </c>
      <c r="L222" s="7"/>
      <c r="N222" s="29">
        <v>0.2</v>
      </c>
      <c r="R222" s="7">
        <v>1484</v>
      </c>
    </row>
    <row r="223" spans="1:18" hidden="1" x14ac:dyDescent="0.25">
      <c r="A223" s="32" t="s">
        <v>181</v>
      </c>
    </row>
    <row r="224" spans="1:18" hidden="1" x14ac:dyDescent="0.25">
      <c r="A224" s="7" t="s">
        <v>47</v>
      </c>
    </row>
    <row r="225" spans="1:18" hidden="1" x14ac:dyDescent="0.25">
      <c r="A225" s="7" t="s">
        <v>48</v>
      </c>
    </row>
    <row r="226" spans="1:18" x14ac:dyDescent="0.25">
      <c r="A226" s="7">
        <v>9</v>
      </c>
      <c r="B226" s="22" t="s">
        <v>188</v>
      </c>
      <c r="C226" s="22"/>
      <c r="D226" s="119" t="s">
        <v>189</v>
      </c>
      <c r="E226" s="120"/>
      <c r="F226" s="120"/>
      <c r="G226" s="24" t="s">
        <v>14</v>
      </c>
      <c r="H226" s="25">
        <v>4</v>
      </c>
      <c r="I226" s="26"/>
      <c r="J226" s="27"/>
      <c r="K226" s="28">
        <f>IF(AND(H226= "",I226= ""), 0, ROUND(ROUND(J226, 2) * ROUND(IF(I226="",H226,I226),  0), 2))</f>
        <v>0</v>
      </c>
      <c r="L226" s="7"/>
      <c r="N226" s="29">
        <v>0.2</v>
      </c>
      <c r="R226" s="7">
        <v>1484</v>
      </c>
    </row>
    <row r="227" spans="1:18" hidden="1" x14ac:dyDescent="0.25">
      <c r="A227" s="32" t="s">
        <v>181</v>
      </c>
    </row>
    <row r="228" spans="1:18" hidden="1" x14ac:dyDescent="0.25">
      <c r="A228" s="7" t="s">
        <v>48</v>
      </c>
    </row>
    <row r="229" spans="1:18" x14ac:dyDescent="0.25">
      <c r="A229" s="7">
        <v>9</v>
      </c>
      <c r="B229" s="22" t="s">
        <v>190</v>
      </c>
      <c r="C229" s="22"/>
      <c r="D229" s="119" t="s">
        <v>191</v>
      </c>
      <c r="E229" s="120"/>
      <c r="F229" s="120"/>
      <c r="G229" s="24" t="s">
        <v>14</v>
      </c>
      <c r="H229" s="25">
        <v>1</v>
      </c>
      <c r="I229" s="26"/>
      <c r="J229" s="27"/>
      <c r="K229" s="28">
        <f>IF(AND(H229= "",I229= ""), 0, ROUND(ROUND(J229, 2) * ROUND(IF(I229="",H229,I229),  0), 2))</f>
        <v>0</v>
      </c>
      <c r="L229" s="7"/>
      <c r="N229" s="29">
        <v>0.2</v>
      </c>
      <c r="R229" s="7">
        <v>1484</v>
      </c>
    </row>
    <row r="230" spans="1:18" hidden="1" x14ac:dyDescent="0.25">
      <c r="A230" s="32" t="s">
        <v>181</v>
      </c>
    </row>
    <row r="231" spans="1:18" hidden="1" x14ac:dyDescent="0.25">
      <c r="A231" s="7" t="s">
        <v>47</v>
      </c>
    </row>
    <row r="232" spans="1:18" hidden="1" x14ac:dyDescent="0.25">
      <c r="A232" s="7" t="s">
        <v>48</v>
      </c>
    </row>
    <row r="233" spans="1:18" x14ac:dyDescent="0.25">
      <c r="A233" s="7">
        <v>9</v>
      </c>
      <c r="B233" s="22" t="s">
        <v>192</v>
      </c>
      <c r="C233" s="22"/>
      <c r="D233" s="119" t="s">
        <v>193</v>
      </c>
      <c r="E233" s="120"/>
      <c r="F233" s="120"/>
      <c r="G233" s="24" t="s">
        <v>14</v>
      </c>
      <c r="H233" s="25">
        <v>1</v>
      </c>
      <c r="I233" s="26"/>
      <c r="J233" s="27"/>
      <c r="K233" s="28">
        <f>IF(AND(H233= "",I233= ""), 0, ROUND(ROUND(J233, 2) * ROUND(IF(I233="",H233,I233),  0), 2))</f>
        <v>0</v>
      </c>
      <c r="L233" s="7"/>
      <c r="N233" s="29">
        <v>0.2</v>
      </c>
      <c r="R233" s="7">
        <v>1484</v>
      </c>
    </row>
    <row r="234" spans="1:18" hidden="1" x14ac:dyDescent="0.25">
      <c r="A234" s="32" t="s">
        <v>181</v>
      </c>
    </row>
    <row r="235" spans="1:18" hidden="1" x14ac:dyDescent="0.25">
      <c r="A235" s="7" t="s">
        <v>47</v>
      </c>
    </row>
    <row r="236" spans="1:18" hidden="1" x14ac:dyDescent="0.25">
      <c r="A236" s="7" t="s">
        <v>48</v>
      </c>
    </row>
    <row r="237" spans="1:18" x14ac:dyDescent="0.25">
      <c r="A237" s="7">
        <v>9</v>
      </c>
      <c r="B237" s="22" t="s">
        <v>194</v>
      </c>
      <c r="C237" s="22"/>
      <c r="D237" s="119" t="s">
        <v>195</v>
      </c>
      <c r="E237" s="120"/>
      <c r="F237" s="120"/>
      <c r="G237" s="24" t="s">
        <v>14</v>
      </c>
      <c r="H237" s="25">
        <v>1</v>
      </c>
      <c r="I237" s="26"/>
      <c r="J237" s="27"/>
      <c r="K237" s="28">
        <f>IF(AND(H237= "",I237= ""), 0, ROUND(ROUND(J237, 2) * ROUND(IF(I237="",H237,I237),  0), 2))</f>
        <v>0</v>
      </c>
      <c r="L237" s="7"/>
      <c r="N237" s="29">
        <v>0.2</v>
      </c>
      <c r="R237" s="7">
        <v>1484</v>
      </c>
    </row>
    <row r="238" spans="1:18" hidden="1" x14ac:dyDescent="0.25">
      <c r="A238" s="32" t="s">
        <v>181</v>
      </c>
    </row>
    <row r="239" spans="1:18" hidden="1" x14ac:dyDescent="0.25">
      <c r="A239" s="7" t="s">
        <v>47</v>
      </c>
    </row>
    <row r="240" spans="1:18" hidden="1" x14ac:dyDescent="0.25">
      <c r="A240" s="7" t="s">
        <v>48</v>
      </c>
    </row>
    <row r="241" spans="1:18" hidden="1" x14ac:dyDescent="0.25">
      <c r="A241" s="7" t="s">
        <v>64</v>
      </c>
    </row>
    <row r="242" spans="1:18" ht="25.5" customHeight="1" x14ac:dyDescent="0.25">
      <c r="A242" s="7">
        <v>6</v>
      </c>
      <c r="B242" s="17" t="s">
        <v>196</v>
      </c>
      <c r="C242" s="17"/>
      <c r="D242" s="124" t="s">
        <v>197</v>
      </c>
      <c r="E242" s="124"/>
      <c r="F242" s="124"/>
      <c r="G242" s="35"/>
      <c r="H242" s="35"/>
      <c r="I242" s="35"/>
      <c r="J242" s="35"/>
      <c r="K242" s="36"/>
      <c r="L242" s="7"/>
    </row>
    <row r="243" spans="1:18" hidden="1" x14ac:dyDescent="0.25">
      <c r="A243" s="7" t="s">
        <v>120</v>
      </c>
    </row>
    <row r="244" spans="1:18" ht="22.5" customHeight="1" x14ac:dyDescent="0.25">
      <c r="A244" s="7">
        <v>9</v>
      </c>
      <c r="B244" s="22" t="s">
        <v>198</v>
      </c>
      <c r="C244" s="22"/>
      <c r="D244" s="119" t="s">
        <v>199</v>
      </c>
      <c r="E244" s="120"/>
      <c r="F244" s="120"/>
      <c r="G244" s="24" t="s">
        <v>46</v>
      </c>
      <c r="H244" s="25">
        <v>1</v>
      </c>
      <c r="I244" s="26"/>
      <c r="J244" s="27"/>
      <c r="K244" s="28">
        <f>IF(AND(H244= "",I244= ""), 0, ROUND(ROUND(J244, 2) * ROUND(IF(I244="",H244,I244),  0), 2))</f>
        <v>0</v>
      </c>
      <c r="L244" s="7"/>
      <c r="N244" s="29">
        <v>0.2</v>
      </c>
      <c r="R244" s="7">
        <v>1484</v>
      </c>
    </row>
    <row r="245" spans="1:18" hidden="1" x14ac:dyDescent="0.25">
      <c r="A245" s="7" t="s">
        <v>47</v>
      </c>
    </row>
    <row r="246" spans="1:18" hidden="1" x14ac:dyDescent="0.25">
      <c r="A246" s="7" t="s">
        <v>48</v>
      </c>
    </row>
    <row r="247" spans="1:18" x14ac:dyDescent="0.25">
      <c r="A247" s="7">
        <v>9</v>
      </c>
      <c r="B247" s="22" t="s">
        <v>200</v>
      </c>
      <c r="C247" s="22"/>
      <c r="D247" s="119" t="s">
        <v>201</v>
      </c>
      <c r="E247" s="120"/>
      <c r="F247" s="120"/>
      <c r="G247" s="24" t="s">
        <v>46</v>
      </c>
      <c r="H247" s="25">
        <v>1</v>
      </c>
      <c r="I247" s="26"/>
      <c r="J247" s="27"/>
      <c r="K247" s="28">
        <f>IF(AND(H247= "",I247= ""), 0, ROUND(ROUND(J247, 2) * ROUND(IF(I247="",H247,I247),  0), 2))</f>
        <v>0</v>
      </c>
      <c r="L247" s="7"/>
      <c r="N247" s="29">
        <v>0.2</v>
      </c>
      <c r="R247" s="7">
        <v>1484</v>
      </c>
    </row>
    <row r="248" spans="1:18" hidden="1" x14ac:dyDescent="0.25">
      <c r="A248" s="7" t="s">
        <v>47</v>
      </c>
    </row>
    <row r="249" spans="1:18" hidden="1" x14ac:dyDescent="0.25">
      <c r="A249" s="7" t="s">
        <v>48</v>
      </c>
    </row>
    <row r="250" spans="1:18" x14ac:dyDescent="0.25">
      <c r="A250" s="7">
        <v>9</v>
      </c>
      <c r="B250" s="22" t="s">
        <v>202</v>
      </c>
      <c r="C250" s="22"/>
      <c r="D250" s="119" t="s">
        <v>203</v>
      </c>
      <c r="E250" s="120"/>
      <c r="F250" s="120"/>
      <c r="G250" s="24" t="s">
        <v>46</v>
      </c>
      <c r="H250" s="25">
        <v>2</v>
      </c>
      <c r="I250" s="26"/>
      <c r="J250" s="27"/>
      <c r="K250" s="28">
        <f>IF(AND(H250= "",I250= ""), 0, ROUND(ROUND(J250, 2) * ROUND(IF(I250="",H250,I250),  0), 2))</f>
        <v>0</v>
      </c>
      <c r="L250" s="7"/>
      <c r="N250" s="29">
        <v>0.2</v>
      </c>
      <c r="R250" s="7">
        <v>1484</v>
      </c>
    </row>
    <row r="251" spans="1:18" hidden="1" x14ac:dyDescent="0.25">
      <c r="A251" s="7" t="s">
        <v>47</v>
      </c>
    </row>
    <row r="252" spans="1:18" hidden="1" x14ac:dyDescent="0.25">
      <c r="A252" s="7" t="s">
        <v>48</v>
      </c>
    </row>
    <row r="253" spans="1:18" hidden="1" x14ac:dyDescent="0.25">
      <c r="A253" s="7" t="s">
        <v>121</v>
      </c>
    </row>
    <row r="254" spans="1:18" x14ac:dyDescent="0.25">
      <c r="A254" s="7" t="s">
        <v>55</v>
      </c>
      <c r="B254" s="23"/>
      <c r="C254" s="23"/>
      <c r="D254" s="112"/>
      <c r="E254" s="112"/>
      <c r="F254" s="112"/>
      <c r="K254" s="23"/>
    </row>
    <row r="255" spans="1:18" x14ac:dyDescent="0.25">
      <c r="B255" s="23"/>
      <c r="C255" s="23"/>
      <c r="D255" s="115" t="s">
        <v>175</v>
      </c>
      <c r="E255" s="116"/>
      <c r="F255" s="116"/>
      <c r="G255" s="113"/>
      <c r="H255" s="113"/>
      <c r="I255" s="113"/>
      <c r="J255" s="113"/>
      <c r="K255" s="114"/>
    </row>
    <row r="256" spans="1:18" x14ac:dyDescent="0.25">
      <c r="B256" s="23"/>
      <c r="C256" s="23"/>
      <c r="D256" s="118"/>
      <c r="E256" s="62"/>
      <c r="F256" s="62"/>
      <c r="G256" s="62"/>
      <c r="H256" s="62"/>
      <c r="I256" s="62"/>
      <c r="J256" s="62"/>
      <c r="K256" s="117"/>
    </row>
    <row r="257" spans="1:12" x14ac:dyDescent="0.25">
      <c r="B257" s="23"/>
      <c r="C257" s="23"/>
      <c r="D257" s="109" t="s">
        <v>56</v>
      </c>
      <c r="E257" s="110"/>
      <c r="F257" s="110"/>
      <c r="G257" s="107">
        <f>SUMIF(L207:L254, IF(L206="","",L206), K207:K254)</f>
        <v>0</v>
      </c>
      <c r="H257" s="107"/>
      <c r="I257" s="107"/>
      <c r="J257" s="107"/>
      <c r="K257" s="108"/>
    </row>
    <row r="258" spans="1:12" hidden="1" x14ac:dyDescent="0.25">
      <c r="B258" s="23"/>
      <c r="C258" s="23"/>
      <c r="D258" s="105" t="s">
        <v>57</v>
      </c>
      <c r="E258" s="106"/>
      <c r="F258" s="106"/>
      <c r="G258" s="103">
        <f>ROUND(SUMIF(L207:L254, IF(L206="","",L206), K207:K254) * 0.2, 2)</f>
        <v>0</v>
      </c>
      <c r="H258" s="103"/>
      <c r="I258" s="103"/>
      <c r="J258" s="103"/>
      <c r="K258" s="104"/>
    </row>
    <row r="259" spans="1:12" hidden="1" x14ac:dyDescent="0.25">
      <c r="B259" s="23"/>
      <c r="C259" s="23"/>
      <c r="D259" s="109" t="s">
        <v>58</v>
      </c>
      <c r="E259" s="110"/>
      <c r="F259" s="110"/>
      <c r="G259" s="107">
        <f>SUM(G257:G258)</f>
        <v>0</v>
      </c>
      <c r="H259" s="107"/>
      <c r="I259" s="107"/>
      <c r="J259" s="107"/>
      <c r="K259" s="108"/>
    </row>
    <row r="260" spans="1:12" x14ac:dyDescent="0.25">
      <c r="A260" s="7">
        <v>4</v>
      </c>
      <c r="B260" s="17" t="s">
        <v>204</v>
      </c>
      <c r="C260" s="17"/>
      <c r="D260" s="122" t="s">
        <v>205</v>
      </c>
      <c r="E260" s="122"/>
      <c r="F260" s="122"/>
      <c r="G260" s="20"/>
      <c r="H260" s="20"/>
      <c r="I260" s="20"/>
      <c r="J260" s="20"/>
      <c r="K260" s="21"/>
      <c r="L260" s="7"/>
    </row>
    <row r="261" spans="1:12" hidden="1" x14ac:dyDescent="0.25">
      <c r="A261" s="7" t="s">
        <v>81</v>
      </c>
    </row>
    <row r="262" spans="1:12" ht="25.5" customHeight="1" x14ac:dyDescent="0.25">
      <c r="A262" s="7">
        <v>5</v>
      </c>
      <c r="B262" s="17" t="s">
        <v>206</v>
      </c>
      <c r="C262" s="17"/>
      <c r="D262" s="121" t="s">
        <v>207</v>
      </c>
      <c r="E262" s="121"/>
      <c r="F262" s="121"/>
      <c r="G262" s="30"/>
      <c r="H262" s="30"/>
      <c r="I262" s="30"/>
      <c r="J262" s="30"/>
      <c r="K262" s="31"/>
      <c r="L262" s="7"/>
    </row>
    <row r="263" spans="1:12" ht="25.5" customHeight="1" x14ac:dyDescent="0.25">
      <c r="A263" s="7">
        <v>6</v>
      </c>
      <c r="B263" s="17" t="s">
        <v>208</v>
      </c>
      <c r="C263" s="17"/>
      <c r="D263" s="124" t="s">
        <v>209</v>
      </c>
      <c r="E263" s="124"/>
      <c r="F263" s="124"/>
      <c r="G263" s="35"/>
      <c r="H263" s="35"/>
      <c r="I263" s="35"/>
      <c r="J263" s="35"/>
      <c r="K263" s="36"/>
      <c r="L263" s="7"/>
    </row>
    <row r="264" spans="1:12" hidden="1" x14ac:dyDescent="0.25">
      <c r="A264" s="7" t="s">
        <v>120</v>
      </c>
    </row>
    <row r="265" spans="1:12" hidden="1" x14ac:dyDescent="0.25">
      <c r="A265" s="7" t="s">
        <v>121</v>
      </c>
    </row>
    <row r="266" spans="1:12" x14ac:dyDescent="0.25">
      <c r="A266" s="7">
        <v>6</v>
      </c>
      <c r="B266" s="17" t="s">
        <v>210</v>
      </c>
      <c r="C266" s="17"/>
      <c r="D266" s="124" t="s">
        <v>211</v>
      </c>
      <c r="E266" s="124"/>
      <c r="F266" s="124"/>
      <c r="G266" s="35"/>
      <c r="H266" s="35"/>
      <c r="I266" s="35"/>
      <c r="J266" s="35"/>
      <c r="K266" s="36"/>
      <c r="L266" s="7"/>
    </row>
    <row r="267" spans="1:12" hidden="1" x14ac:dyDescent="0.25">
      <c r="A267" s="7" t="s">
        <v>120</v>
      </c>
    </row>
    <row r="268" spans="1:12" hidden="1" x14ac:dyDescent="0.25">
      <c r="A268" s="7" t="s">
        <v>120</v>
      </c>
    </row>
    <row r="269" spans="1:12" hidden="1" x14ac:dyDescent="0.25">
      <c r="A269" s="7" t="s">
        <v>120</v>
      </c>
    </row>
    <row r="270" spans="1:12" hidden="1" x14ac:dyDescent="0.25">
      <c r="A270" s="7" t="s">
        <v>120</v>
      </c>
    </row>
    <row r="271" spans="1:12" hidden="1" x14ac:dyDescent="0.25">
      <c r="A271" s="7" t="s">
        <v>120</v>
      </c>
    </row>
    <row r="272" spans="1:12" hidden="1" x14ac:dyDescent="0.25">
      <c r="A272" s="7" t="s">
        <v>120</v>
      </c>
    </row>
    <row r="273" spans="1:12" hidden="1" x14ac:dyDescent="0.25">
      <c r="A273" s="7" t="s">
        <v>120</v>
      </c>
    </row>
    <row r="274" spans="1:12" hidden="1" x14ac:dyDescent="0.25">
      <c r="A274" s="7" t="s">
        <v>120</v>
      </c>
    </row>
    <row r="275" spans="1:12" hidden="1" x14ac:dyDescent="0.25">
      <c r="A275" s="7" t="s">
        <v>120</v>
      </c>
    </row>
    <row r="276" spans="1:12" hidden="1" x14ac:dyDescent="0.25">
      <c r="A276" s="7" t="s">
        <v>120</v>
      </c>
    </row>
    <row r="277" spans="1:12" hidden="1" x14ac:dyDescent="0.25">
      <c r="A277" s="7" t="s">
        <v>120</v>
      </c>
    </row>
    <row r="278" spans="1:12" hidden="1" x14ac:dyDescent="0.25">
      <c r="A278" s="7" t="s">
        <v>120</v>
      </c>
    </row>
    <row r="279" spans="1:12" hidden="1" x14ac:dyDescent="0.25">
      <c r="A279" s="7" t="s">
        <v>121</v>
      </c>
    </row>
    <row r="280" spans="1:12" x14ac:dyDescent="0.25">
      <c r="A280" s="7">
        <v>6</v>
      </c>
      <c r="B280" s="17" t="s">
        <v>212</v>
      </c>
      <c r="C280" s="17"/>
      <c r="D280" s="124" t="s">
        <v>213</v>
      </c>
      <c r="E280" s="124"/>
      <c r="F280" s="124"/>
      <c r="G280" s="35"/>
      <c r="H280" s="35"/>
      <c r="I280" s="35"/>
      <c r="J280" s="35"/>
      <c r="K280" s="36"/>
      <c r="L280" s="7"/>
    </row>
    <row r="281" spans="1:12" hidden="1" x14ac:dyDescent="0.25">
      <c r="A281" s="7" t="s">
        <v>120</v>
      </c>
    </row>
    <row r="282" spans="1:12" hidden="1" x14ac:dyDescent="0.25">
      <c r="A282" s="7" t="s">
        <v>121</v>
      </c>
    </row>
    <row r="283" spans="1:12" x14ac:dyDescent="0.25">
      <c r="A283" s="7">
        <v>6</v>
      </c>
      <c r="B283" s="17" t="s">
        <v>214</v>
      </c>
      <c r="C283" s="17"/>
      <c r="D283" s="124" t="s">
        <v>215</v>
      </c>
      <c r="E283" s="124"/>
      <c r="F283" s="124"/>
      <c r="G283" s="35"/>
      <c r="H283" s="35"/>
      <c r="I283" s="35"/>
      <c r="J283" s="35"/>
      <c r="K283" s="36"/>
      <c r="L283" s="7"/>
    </row>
    <row r="284" spans="1:12" hidden="1" x14ac:dyDescent="0.25">
      <c r="A284" s="32" t="s">
        <v>216</v>
      </c>
    </row>
    <row r="285" spans="1:12" hidden="1" x14ac:dyDescent="0.25">
      <c r="A285" s="32" t="s">
        <v>216</v>
      </c>
    </row>
    <row r="286" spans="1:12" hidden="1" x14ac:dyDescent="0.25">
      <c r="A286" s="32" t="s">
        <v>216</v>
      </c>
    </row>
    <row r="287" spans="1:12" hidden="1" x14ac:dyDescent="0.25">
      <c r="A287" s="7" t="s">
        <v>120</v>
      </c>
    </row>
    <row r="288" spans="1:12" hidden="1" x14ac:dyDescent="0.25">
      <c r="A288" s="7" t="s">
        <v>121</v>
      </c>
    </row>
    <row r="289" spans="1:18" x14ac:dyDescent="0.25">
      <c r="A289" s="7">
        <v>6</v>
      </c>
      <c r="B289" s="17" t="s">
        <v>217</v>
      </c>
      <c r="C289" s="17"/>
      <c r="D289" s="124" t="s">
        <v>218</v>
      </c>
      <c r="E289" s="124"/>
      <c r="F289" s="124"/>
      <c r="G289" s="35"/>
      <c r="H289" s="35"/>
      <c r="I289" s="35"/>
      <c r="J289" s="35"/>
      <c r="K289" s="36"/>
      <c r="L289" s="7"/>
    </row>
    <row r="290" spans="1:18" hidden="1" x14ac:dyDescent="0.25">
      <c r="A290" s="7" t="s">
        <v>120</v>
      </c>
    </row>
    <row r="291" spans="1:18" x14ac:dyDescent="0.25">
      <c r="A291" s="7">
        <v>9</v>
      </c>
      <c r="B291" s="22" t="s">
        <v>219</v>
      </c>
      <c r="C291" s="22"/>
      <c r="D291" s="119" t="s">
        <v>220</v>
      </c>
      <c r="E291" s="120"/>
      <c r="F291" s="120"/>
      <c r="G291" s="24" t="s">
        <v>14</v>
      </c>
      <c r="H291" s="25">
        <v>1</v>
      </c>
      <c r="I291" s="26"/>
      <c r="J291" s="27"/>
      <c r="K291" s="28">
        <f>IF(AND(H291= "",I291= ""), 0, ROUND(ROUND(J291, 2) * ROUND(IF(I291="",H291,I291),  0), 2))</f>
        <v>0</v>
      </c>
      <c r="L291" s="7"/>
      <c r="N291" s="29">
        <v>0.2</v>
      </c>
      <c r="R291" s="7">
        <v>1484</v>
      </c>
    </row>
    <row r="292" spans="1:18" hidden="1" x14ac:dyDescent="0.25">
      <c r="A292" s="32" t="s">
        <v>67</v>
      </c>
    </row>
    <row r="293" spans="1:18" hidden="1" x14ac:dyDescent="0.25">
      <c r="A293" s="7" t="s">
        <v>48</v>
      </c>
    </row>
    <row r="294" spans="1:18" x14ac:dyDescent="0.25">
      <c r="A294" s="7">
        <v>9</v>
      </c>
      <c r="B294" s="22" t="s">
        <v>221</v>
      </c>
      <c r="C294" s="22"/>
      <c r="D294" s="119" t="s">
        <v>222</v>
      </c>
      <c r="E294" s="120"/>
      <c r="F294" s="120"/>
      <c r="G294" s="24" t="s">
        <v>14</v>
      </c>
      <c r="H294" s="25">
        <v>2</v>
      </c>
      <c r="I294" s="26"/>
      <c r="J294" s="27"/>
      <c r="K294" s="28">
        <f>IF(AND(H294= "",I294= ""), 0, ROUND(ROUND(J294, 2) * ROUND(IF(I294="",H294,I294),  0), 2))</f>
        <v>0</v>
      </c>
      <c r="L294" s="7"/>
      <c r="N294" s="29">
        <v>0.2</v>
      </c>
      <c r="R294" s="7">
        <v>1484</v>
      </c>
    </row>
    <row r="295" spans="1:18" hidden="1" x14ac:dyDescent="0.25">
      <c r="A295" s="32" t="s">
        <v>67</v>
      </c>
    </row>
    <row r="296" spans="1:18" hidden="1" x14ac:dyDescent="0.25">
      <c r="A296" s="7" t="s">
        <v>48</v>
      </c>
    </row>
    <row r="297" spans="1:18" x14ac:dyDescent="0.25">
      <c r="A297" s="7">
        <v>9</v>
      </c>
      <c r="B297" s="22" t="s">
        <v>223</v>
      </c>
      <c r="C297" s="22"/>
      <c r="D297" s="119" t="s">
        <v>224</v>
      </c>
      <c r="E297" s="120"/>
      <c r="F297" s="120"/>
      <c r="G297" s="24" t="s">
        <v>14</v>
      </c>
      <c r="H297" s="25">
        <v>4</v>
      </c>
      <c r="I297" s="26"/>
      <c r="J297" s="27"/>
      <c r="K297" s="28">
        <f>IF(AND(H297= "",I297= ""), 0, ROUND(ROUND(J297, 2) * ROUND(IF(I297="",H297,I297),  0), 2))</f>
        <v>0</v>
      </c>
      <c r="L297" s="7"/>
      <c r="N297" s="29">
        <v>0.2</v>
      </c>
      <c r="R297" s="7">
        <v>1484</v>
      </c>
    </row>
    <row r="298" spans="1:18" hidden="1" x14ac:dyDescent="0.25">
      <c r="A298" s="32" t="s">
        <v>67</v>
      </c>
    </row>
    <row r="299" spans="1:18" hidden="1" x14ac:dyDescent="0.25">
      <c r="A299" s="7" t="s">
        <v>48</v>
      </c>
    </row>
    <row r="300" spans="1:18" hidden="1" x14ac:dyDescent="0.25">
      <c r="A300" s="7" t="s">
        <v>121</v>
      </c>
    </row>
    <row r="301" spans="1:18" x14ac:dyDescent="0.25">
      <c r="A301" s="7">
        <v>6</v>
      </c>
      <c r="B301" s="17" t="s">
        <v>225</v>
      </c>
      <c r="C301" s="17"/>
      <c r="D301" s="124" t="s">
        <v>226</v>
      </c>
      <c r="E301" s="124"/>
      <c r="F301" s="124"/>
      <c r="G301" s="35"/>
      <c r="H301" s="35"/>
      <c r="I301" s="35"/>
      <c r="J301" s="35"/>
      <c r="K301" s="36"/>
      <c r="L301" s="7"/>
    </row>
    <row r="302" spans="1:18" hidden="1" x14ac:dyDescent="0.25">
      <c r="A302" s="7" t="s">
        <v>120</v>
      </c>
    </row>
    <row r="303" spans="1:18" x14ac:dyDescent="0.25">
      <c r="A303" s="7">
        <v>9</v>
      </c>
      <c r="B303" s="22" t="s">
        <v>227</v>
      </c>
      <c r="C303" s="22"/>
      <c r="D303" s="119" t="s">
        <v>220</v>
      </c>
      <c r="E303" s="120"/>
      <c r="F303" s="120"/>
      <c r="G303" s="24" t="s">
        <v>14</v>
      </c>
      <c r="H303" s="25">
        <v>2</v>
      </c>
      <c r="I303" s="26"/>
      <c r="J303" s="27"/>
      <c r="K303" s="28">
        <f>IF(AND(H303= "",I303= ""), 0, ROUND(ROUND(J303, 2) * ROUND(IF(I303="",H303,I303),  0), 2))</f>
        <v>0</v>
      </c>
      <c r="L303" s="7"/>
      <c r="N303" s="29">
        <v>0.2</v>
      </c>
      <c r="R303" s="7">
        <v>1484</v>
      </c>
    </row>
    <row r="304" spans="1:18" hidden="1" x14ac:dyDescent="0.25">
      <c r="A304" s="32" t="s">
        <v>67</v>
      </c>
    </row>
    <row r="305" spans="1:18" hidden="1" x14ac:dyDescent="0.25">
      <c r="A305" s="7" t="s">
        <v>48</v>
      </c>
    </row>
    <row r="306" spans="1:18" x14ac:dyDescent="0.25">
      <c r="A306" s="7">
        <v>9</v>
      </c>
      <c r="B306" s="22" t="s">
        <v>228</v>
      </c>
      <c r="C306" s="22"/>
      <c r="D306" s="119" t="s">
        <v>222</v>
      </c>
      <c r="E306" s="120"/>
      <c r="F306" s="120"/>
      <c r="G306" s="24" t="s">
        <v>14</v>
      </c>
      <c r="H306" s="25">
        <v>5</v>
      </c>
      <c r="I306" s="26"/>
      <c r="J306" s="27"/>
      <c r="K306" s="28">
        <f>IF(AND(H306= "",I306= ""), 0, ROUND(ROUND(J306, 2) * ROUND(IF(I306="",H306,I306),  0), 2))</f>
        <v>0</v>
      </c>
      <c r="L306" s="7"/>
      <c r="N306" s="29">
        <v>0.2</v>
      </c>
      <c r="R306" s="7">
        <v>1484</v>
      </c>
    </row>
    <row r="307" spans="1:18" hidden="1" x14ac:dyDescent="0.25">
      <c r="A307" s="32" t="s">
        <v>67</v>
      </c>
    </row>
    <row r="308" spans="1:18" hidden="1" x14ac:dyDescent="0.25">
      <c r="A308" s="7" t="s">
        <v>48</v>
      </c>
    </row>
    <row r="309" spans="1:18" hidden="1" x14ac:dyDescent="0.25">
      <c r="A309" s="7" t="s">
        <v>121</v>
      </c>
    </row>
    <row r="310" spans="1:18" x14ac:dyDescent="0.25">
      <c r="A310" s="7">
        <v>6</v>
      </c>
      <c r="B310" s="17" t="s">
        <v>229</v>
      </c>
      <c r="C310" s="17"/>
      <c r="D310" s="124" t="s">
        <v>230</v>
      </c>
      <c r="E310" s="124"/>
      <c r="F310" s="124"/>
      <c r="G310" s="35"/>
      <c r="H310" s="35"/>
      <c r="I310" s="35"/>
      <c r="J310" s="35"/>
      <c r="K310" s="36"/>
      <c r="L310" s="7"/>
    </row>
    <row r="311" spans="1:18" hidden="1" x14ac:dyDescent="0.25">
      <c r="A311" s="7" t="s">
        <v>120</v>
      </c>
    </row>
    <row r="312" spans="1:18" x14ac:dyDescent="0.25">
      <c r="A312" s="7">
        <v>9</v>
      </c>
      <c r="B312" s="22" t="s">
        <v>231</v>
      </c>
      <c r="C312" s="22"/>
      <c r="D312" s="119" t="s">
        <v>232</v>
      </c>
      <c r="E312" s="120"/>
      <c r="F312" s="120"/>
      <c r="G312" s="24" t="s">
        <v>14</v>
      </c>
      <c r="H312" s="25">
        <v>2</v>
      </c>
      <c r="I312" s="26"/>
      <c r="J312" s="27"/>
      <c r="K312" s="28">
        <f>IF(AND(H312= "",I312= ""), 0, ROUND(ROUND(J312, 2) * ROUND(IF(I312="",H312,I312),  0), 2))</f>
        <v>0</v>
      </c>
      <c r="L312" s="7"/>
      <c r="N312" s="29">
        <v>0.2</v>
      </c>
      <c r="R312" s="7">
        <v>1484</v>
      </c>
    </row>
    <row r="313" spans="1:18" hidden="1" x14ac:dyDescent="0.25">
      <c r="A313" s="32" t="s">
        <v>67</v>
      </c>
    </row>
    <row r="314" spans="1:18" hidden="1" x14ac:dyDescent="0.25">
      <c r="A314" s="7" t="s">
        <v>48</v>
      </c>
    </row>
    <row r="315" spans="1:18" x14ac:dyDescent="0.25">
      <c r="A315" s="7">
        <v>9</v>
      </c>
      <c r="B315" s="22" t="s">
        <v>233</v>
      </c>
      <c r="C315" s="22"/>
      <c r="D315" s="119" t="s">
        <v>234</v>
      </c>
      <c r="E315" s="120"/>
      <c r="F315" s="120"/>
      <c r="G315" s="24" t="s">
        <v>14</v>
      </c>
      <c r="H315" s="25">
        <v>2</v>
      </c>
      <c r="I315" s="26"/>
      <c r="J315" s="27"/>
      <c r="K315" s="28">
        <f>IF(AND(H315= "",I315= ""), 0, ROUND(ROUND(J315, 2) * ROUND(IF(I315="",H315,I315),  0), 2))</f>
        <v>0</v>
      </c>
      <c r="L315" s="7"/>
      <c r="N315" s="29">
        <v>0.2</v>
      </c>
      <c r="R315" s="7">
        <v>1484</v>
      </c>
    </row>
    <row r="316" spans="1:18" hidden="1" x14ac:dyDescent="0.25">
      <c r="A316" s="32" t="s">
        <v>67</v>
      </c>
    </row>
    <row r="317" spans="1:18" hidden="1" x14ac:dyDescent="0.25">
      <c r="A317" s="7" t="s">
        <v>48</v>
      </c>
    </row>
    <row r="318" spans="1:18" x14ac:dyDescent="0.25">
      <c r="A318" s="7">
        <v>9</v>
      </c>
      <c r="B318" s="22" t="s">
        <v>235</v>
      </c>
      <c r="C318" s="22"/>
      <c r="D318" s="119" t="s">
        <v>236</v>
      </c>
      <c r="E318" s="120"/>
      <c r="F318" s="120"/>
      <c r="G318" s="24" t="s">
        <v>46</v>
      </c>
      <c r="H318" s="25">
        <v>1</v>
      </c>
      <c r="I318" s="26"/>
      <c r="J318" s="27"/>
      <c r="K318" s="28">
        <f>IF(AND(H318= "",I318= ""), 0, ROUND(ROUND(J318, 2) * ROUND(IF(I318="",H318,I318),  0), 2))</f>
        <v>0</v>
      </c>
      <c r="L318" s="7"/>
      <c r="N318" s="29">
        <v>0.2</v>
      </c>
      <c r="R318" s="7">
        <v>1484</v>
      </c>
    </row>
    <row r="319" spans="1:18" hidden="1" x14ac:dyDescent="0.25">
      <c r="A319" s="7" t="s">
        <v>47</v>
      </c>
    </row>
    <row r="320" spans="1:18" hidden="1" x14ac:dyDescent="0.25">
      <c r="A320" s="7" t="s">
        <v>48</v>
      </c>
    </row>
    <row r="321" spans="1:18" hidden="1" x14ac:dyDescent="0.25">
      <c r="A321" s="7" t="s">
        <v>121</v>
      </c>
    </row>
    <row r="322" spans="1:18" hidden="1" x14ac:dyDescent="0.25">
      <c r="A322" s="7" t="s">
        <v>64</v>
      </c>
    </row>
    <row r="323" spans="1:18" x14ac:dyDescent="0.25">
      <c r="A323" s="7" t="s">
        <v>55</v>
      </c>
      <c r="B323" s="23"/>
      <c r="C323" s="23"/>
      <c r="D323" s="112"/>
      <c r="E323" s="112"/>
      <c r="F323" s="112"/>
      <c r="K323" s="23"/>
    </row>
    <row r="324" spans="1:18" x14ac:dyDescent="0.25">
      <c r="B324" s="23"/>
      <c r="C324" s="23"/>
      <c r="D324" s="115" t="s">
        <v>205</v>
      </c>
      <c r="E324" s="116"/>
      <c r="F324" s="116"/>
      <c r="G324" s="113"/>
      <c r="H324" s="113"/>
      <c r="I324" s="113"/>
      <c r="J324" s="113"/>
      <c r="K324" s="114"/>
    </row>
    <row r="325" spans="1:18" x14ac:dyDescent="0.25">
      <c r="B325" s="23"/>
      <c r="C325" s="23"/>
      <c r="D325" s="118"/>
      <c r="E325" s="62"/>
      <c r="F325" s="62"/>
      <c r="G325" s="62"/>
      <c r="H325" s="62"/>
      <c r="I325" s="62"/>
      <c r="J325" s="62"/>
      <c r="K325" s="117"/>
    </row>
    <row r="326" spans="1:18" x14ac:dyDescent="0.25">
      <c r="B326" s="23"/>
      <c r="C326" s="23"/>
      <c r="D326" s="109" t="s">
        <v>56</v>
      </c>
      <c r="E326" s="110"/>
      <c r="F326" s="110"/>
      <c r="G326" s="107">
        <f>SUMIF(L261:L323, IF(L260="","",L260), K261:K323)</f>
        <v>0</v>
      </c>
      <c r="H326" s="107"/>
      <c r="I326" s="107"/>
      <c r="J326" s="107"/>
      <c r="K326" s="108"/>
    </row>
    <row r="327" spans="1:18" hidden="1" x14ac:dyDescent="0.25">
      <c r="B327" s="23"/>
      <c r="C327" s="23"/>
      <c r="D327" s="105" t="s">
        <v>57</v>
      </c>
      <c r="E327" s="106"/>
      <c r="F327" s="106"/>
      <c r="G327" s="103">
        <f>ROUND(SUMIF(L261:L323, IF(L260="","",L260), K261:K323) * 0.2, 2)</f>
        <v>0</v>
      </c>
      <c r="H327" s="103"/>
      <c r="I327" s="103"/>
      <c r="J327" s="103"/>
      <c r="K327" s="104"/>
    </row>
    <row r="328" spans="1:18" hidden="1" x14ac:dyDescent="0.25">
      <c r="B328" s="23"/>
      <c r="C328" s="23"/>
      <c r="D328" s="109" t="s">
        <v>58</v>
      </c>
      <c r="E328" s="110"/>
      <c r="F328" s="110"/>
      <c r="G328" s="107">
        <f>SUM(G326:G327)</f>
        <v>0</v>
      </c>
      <c r="H328" s="107"/>
      <c r="I328" s="107"/>
      <c r="J328" s="107"/>
      <c r="K328" s="108"/>
    </row>
    <row r="329" spans="1:18" x14ac:dyDescent="0.25">
      <c r="A329" s="7">
        <v>4</v>
      </c>
      <c r="B329" s="17" t="s">
        <v>237</v>
      </c>
      <c r="C329" s="17"/>
      <c r="D329" s="122" t="s">
        <v>238</v>
      </c>
      <c r="E329" s="122"/>
      <c r="F329" s="122"/>
      <c r="G329" s="20"/>
      <c r="H329" s="20"/>
      <c r="I329" s="20"/>
      <c r="J329" s="20"/>
      <c r="K329" s="21"/>
      <c r="L329" s="7"/>
    </row>
    <row r="330" spans="1:18" x14ac:dyDescent="0.25">
      <c r="A330" s="7">
        <v>5</v>
      </c>
      <c r="B330" s="17" t="s">
        <v>239</v>
      </c>
      <c r="C330" s="17"/>
      <c r="D330" s="121" t="s">
        <v>240</v>
      </c>
      <c r="E330" s="121"/>
      <c r="F330" s="121"/>
      <c r="G330" s="30"/>
      <c r="H330" s="30"/>
      <c r="I330" s="30"/>
      <c r="J330" s="30"/>
      <c r="K330" s="31"/>
      <c r="L330" s="7"/>
    </row>
    <row r="331" spans="1:18" hidden="1" x14ac:dyDescent="0.25">
      <c r="A331" s="7" t="s">
        <v>63</v>
      </c>
    </row>
    <row r="332" spans="1:18" hidden="1" x14ac:dyDescent="0.25">
      <c r="A332" s="7" t="s">
        <v>64</v>
      </c>
    </row>
    <row r="333" spans="1:18" x14ac:dyDescent="0.25">
      <c r="A333" s="7">
        <v>5</v>
      </c>
      <c r="B333" s="17" t="s">
        <v>241</v>
      </c>
      <c r="C333" s="17"/>
      <c r="D333" s="121" t="s">
        <v>242</v>
      </c>
      <c r="E333" s="121"/>
      <c r="F333" s="121"/>
      <c r="G333" s="30"/>
      <c r="H333" s="30"/>
      <c r="I333" s="30"/>
      <c r="J333" s="30"/>
      <c r="K333" s="31"/>
      <c r="L333" s="7"/>
    </row>
    <row r="334" spans="1:18" x14ac:dyDescent="0.25">
      <c r="A334" s="7">
        <v>9</v>
      </c>
      <c r="B334" s="22" t="s">
        <v>243</v>
      </c>
      <c r="C334" s="22"/>
      <c r="D334" s="119" t="s">
        <v>244</v>
      </c>
      <c r="E334" s="120"/>
      <c r="F334" s="120"/>
      <c r="G334" s="24" t="s">
        <v>14</v>
      </c>
      <c r="H334" s="25">
        <v>6</v>
      </c>
      <c r="I334" s="26"/>
      <c r="J334" s="27"/>
      <c r="K334" s="28">
        <f>IF(AND(H334= "",I334= ""), 0, ROUND(ROUND(J334, 2) * ROUND(IF(I334="",H334,I334),  0), 2))</f>
        <v>0</v>
      </c>
      <c r="L334" s="7"/>
      <c r="N334" s="29">
        <v>0.2</v>
      </c>
      <c r="R334" s="7">
        <v>1484</v>
      </c>
    </row>
    <row r="335" spans="1:18" hidden="1" x14ac:dyDescent="0.25">
      <c r="A335" s="7" t="s">
        <v>48</v>
      </c>
    </row>
    <row r="336" spans="1:18" hidden="1" x14ac:dyDescent="0.25">
      <c r="A336" s="32" t="s">
        <v>158</v>
      </c>
    </row>
    <row r="337" spans="1:18" x14ac:dyDescent="0.25">
      <c r="A337" s="7">
        <v>9</v>
      </c>
      <c r="B337" s="22" t="s">
        <v>245</v>
      </c>
      <c r="C337" s="22"/>
      <c r="D337" s="119" t="s">
        <v>246</v>
      </c>
      <c r="E337" s="120"/>
      <c r="F337" s="120"/>
      <c r="G337" s="24" t="s">
        <v>14</v>
      </c>
      <c r="H337" s="25">
        <v>3</v>
      </c>
      <c r="I337" s="26"/>
      <c r="J337" s="27"/>
      <c r="K337" s="28">
        <f>IF(AND(H337= "",I337= ""), 0, ROUND(ROUND(J337, 2) * ROUND(IF(I337="",H337,I337),  0), 2))</f>
        <v>0</v>
      </c>
      <c r="L337" s="7"/>
      <c r="N337" s="29">
        <v>0.2</v>
      </c>
      <c r="R337" s="7">
        <v>1484</v>
      </c>
    </row>
    <row r="338" spans="1:18" hidden="1" x14ac:dyDescent="0.25">
      <c r="A338" s="7" t="s">
        <v>48</v>
      </c>
    </row>
    <row r="339" spans="1:18" hidden="1" x14ac:dyDescent="0.25">
      <c r="A339" s="32" t="s">
        <v>158</v>
      </c>
    </row>
    <row r="340" spans="1:18" x14ac:dyDescent="0.25">
      <c r="A340" s="7">
        <v>9</v>
      </c>
      <c r="B340" s="22" t="s">
        <v>247</v>
      </c>
      <c r="C340" s="22"/>
      <c r="D340" s="119" t="s">
        <v>248</v>
      </c>
      <c r="E340" s="120"/>
      <c r="F340" s="120"/>
      <c r="G340" s="24" t="s">
        <v>14</v>
      </c>
      <c r="H340" s="25">
        <v>4</v>
      </c>
      <c r="I340" s="26"/>
      <c r="J340" s="27"/>
      <c r="K340" s="28">
        <f>IF(AND(H340= "",I340= ""), 0, ROUND(ROUND(J340, 2) * ROUND(IF(I340="",H340,I340),  0), 2))</f>
        <v>0</v>
      </c>
      <c r="L340" s="7"/>
      <c r="N340" s="29">
        <v>0.2</v>
      </c>
      <c r="R340" s="7">
        <v>1484</v>
      </c>
    </row>
    <row r="341" spans="1:18" hidden="1" x14ac:dyDescent="0.25">
      <c r="A341" s="32" t="s">
        <v>67</v>
      </c>
    </row>
    <row r="342" spans="1:18" hidden="1" x14ac:dyDescent="0.25">
      <c r="A342" s="7" t="s">
        <v>48</v>
      </c>
    </row>
    <row r="343" spans="1:18" hidden="1" x14ac:dyDescent="0.25">
      <c r="A343" s="7" t="s">
        <v>64</v>
      </c>
    </row>
    <row r="344" spans="1:18" x14ac:dyDescent="0.25">
      <c r="A344" s="7" t="s">
        <v>55</v>
      </c>
      <c r="B344" s="23"/>
      <c r="C344" s="23"/>
      <c r="D344" s="112"/>
      <c r="E344" s="112"/>
      <c r="F344" s="112"/>
      <c r="K344" s="23"/>
    </row>
    <row r="345" spans="1:18" x14ac:dyDescent="0.25">
      <c r="B345" s="23"/>
      <c r="C345" s="23"/>
      <c r="D345" s="115" t="s">
        <v>238</v>
      </c>
      <c r="E345" s="116"/>
      <c r="F345" s="116"/>
      <c r="G345" s="113"/>
      <c r="H345" s="113"/>
      <c r="I345" s="113"/>
      <c r="J345" s="113"/>
      <c r="K345" s="114"/>
    </row>
    <row r="346" spans="1:18" x14ac:dyDescent="0.25">
      <c r="B346" s="23"/>
      <c r="C346" s="23"/>
      <c r="D346" s="118"/>
      <c r="E346" s="62"/>
      <c r="F346" s="62"/>
      <c r="G346" s="62"/>
      <c r="H346" s="62"/>
      <c r="I346" s="62"/>
      <c r="J346" s="62"/>
      <c r="K346" s="117"/>
    </row>
    <row r="347" spans="1:18" x14ac:dyDescent="0.25">
      <c r="B347" s="23"/>
      <c r="C347" s="23"/>
      <c r="D347" s="109" t="s">
        <v>56</v>
      </c>
      <c r="E347" s="110"/>
      <c r="F347" s="110"/>
      <c r="G347" s="107">
        <f>SUMIF(L330:L344, IF(L329="","",L329), K330:K344)</f>
        <v>0</v>
      </c>
      <c r="H347" s="107"/>
      <c r="I347" s="107"/>
      <c r="J347" s="107"/>
      <c r="K347" s="108"/>
    </row>
    <row r="348" spans="1:18" hidden="1" x14ac:dyDescent="0.25">
      <c r="B348" s="23"/>
      <c r="C348" s="23"/>
      <c r="D348" s="105" t="s">
        <v>57</v>
      </c>
      <c r="E348" s="106"/>
      <c r="F348" s="106"/>
      <c r="G348" s="103">
        <f>ROUND(SUMIF(L330:L344, IF(L329="","",L329), K330:K344) * 0.2, 2)</f>
        <v>0</v>
      </c>
      <c r="H348" s="103"/>
      <c r="I348" s="103"/>
      <c r="J348" s="103"/>
      <c r="K348" s="104"/>
    </row>
    <row r="349" spans="1:18" hidden="1" x14ac:dyDescent="0.25">
      <c r="B349" s="23"/>
      <c r="C349" s="23"/>
      <c r="D349" s="109" t="s">
        <v>58</v>
      </c>
      <c r="E349" s="110"/>
      <c r="F349" s="110"/>
      <c r="G349" s="107">
        <f>SUM(G347:G348)</f>
        <v>0</v>
      </c>
      <c r="H349" s="107"/>
      <c r="I349" s="107"/>
      <c r="J349" s="107"/>
      <c r="K349" s="108"/>
    </row>
    <row r="350" spans="1:18" x14ac:dyDescent="0.25">
      <c r="A350" s="7">
        <v>4</v>
      </c>
      <c r="B350" s="17" t="s">
        <v>249</v>
      </c>
      <c r="C350" s="17"/>
      <c r="D350" s="122" t="s">
        <v>250</v>
      </c>
      <c r="E350" s="122"/>
      <c r="F350" s="122"/>
      <c r="G350" s="20"/>
      <c r="H350" s="20"/>
      <c r="I350" s="20"/>
      <c r="J350" s="20"/>
      <c r="K350" s="21"/>
      <c r="L350" s="7"/>
    </row>
    <row r="351" spans="1:18" hidden="1" x14ac:dyDescent="0.25">
      <c r="A351" s="7" t="s">
        <v>81</v>
      </c>
    </row>
    <row r="352" spans="1:18" x14ac:dyDescent="0.25">
      <c r="A352" s="7">
        <v>5</v>
      </c>
      <c r="B352" s="17" t="s">
        <v>251</v>
      </c>
      <c r="C352" s="17"/>
      <c r="D352" s="121" t="s">
        <v>252</v>
      </c>
      <c r="E352" s="121"/>
      <c r="F352" s="121"/>
      <c r="G352" s="30"/>
      <c r="H352" s="30"/>
      <c r="I352" s="30"/>
      <c r="J352" s="30"/>
      <c r="K352" s="31"/>
      <c r="L352" s="7"/>
    </row>
    <row r="353" spans="1:18" hidden="1" x14ac:dyDescent="0.25">
      <c r="A353" s="7" t="s">
        <v>63</v>
      </c>
    </row>
    <row r="354" spans="1:18" x14ac:dyDescent="0.25">
      <c r="A354" s="7">
        <v>9</v>
      </c>
      <c r="B354" s="22" t="s">
        <v>253</v>
      </c>
      <c r="C354" s="22"/>
      <c r="D354" s="119" t="s">
        <v>254</v>
      </c>
      <c r="E354" s="120"/>
      <c r="F354" s="120"/>
      <c r="G354" s="24" t="s">
        <v>14</v>
      </c>
      <c r="H354" s="25">
        <v>2</v>
      </c>
      <c r="I354" s="26"/>
      <c r="J354" s="27"/>
      <c r="K354" s="28">
        <f>IF(AND(H354= "",I354= ""), 0, ROUND(ROUND(J354, 2) * ROUND(IF(I354="",H354,I354),  0), 2))</f>
        <v>0</v>
      </c>
      <c r="L354" s="7"/>
      <c r="N354" s="29">
        <v>0.2</v>
      </c>
      <c r="R354" s="7">
        <v>1484</v>
      </c>
    </row>
    <row r="355" spans="1:18" hidden="1" x14ac:dyDescent="0.25">
      <c r="A355" s="32" t="s">
        <v>67</v>
      </c>
    </row>
    <row r="356" spans="1:18" hidden="1" x14ac:dyDescent="0.25">
      <c r="A356" s="7" t="s">
        <v>48</v>
      </c>
    </row>
    <row r="357" spans="1:18" x14ac:dyDescent="0.25">
      <c r="A357" s="7">
        <v>9</v>
      </c>
      <c r="B357" s="22" t="s">
        <v>255</v>
      </c>
      <c r="C357" s="22"/>
      <c r="D357" s="119" t="s">
        <v>256</v>
      </c>
      <c r="E357" s="120"/>
      <c r="F357" s="120"/>
      <c r="G357" s="24" t="s">
        <v>14</v>
      </c>
      <c r="H357" s="25">
        <v>1</v>
      </c>
      <c r="I357" s="26"/>
      <c r="J357" s="27"/>
      <c r="K357" s="28">
        <f>IF(AND(H357= "",I357= ""), 0, ROUND(ROUND(J357, 2) * ROUND(IF(I357="",H357,I357),  0), 2))</f>
        <v>0</v>
      </c>
      <c r="L357" s="7"/>
      <c r="N357" s="29">
        <v>0.2</v>
      </c>
      <c r="R357" s="7">
        <v>1484</v>
      </c>
    </row>
    <row r="358" spans="1:18" hidden="1" x14ac:dyDescent="0.25">
      <c r="A358" s="32" t="s">
        <v>67</v>
      </c>
    </row>
    <row r="359" spans="1:18" hidden="1" x14ac:dyDescent="0.25">
      <c r="A359" s="7" t="s">
        <v>48</v>
      </c>
    </row>
    <row r="360" spans="1:18" hidden="1" x14ac:dyDescent="0.25">
      <c r="A360" s="7" t="s">
        <v>64</v>
      </c>
    </row>
    <row r="361" spans="1:18" x14ac:dyDescent="0.25">
      <c r="A361" s="7">
        <v>5</v>
      </c>
      <c r="B361" s="17" t="s">
        <v>257</v>
      </c>
      <c r="C361" s="17"/>
      <c r="D361" s="121" t="s">
        <v>258</v>
      </c>
      <c r="E361" s="121"/>
      <c r="F361" s="121"/>
      <c r="G361" s="30"/>
      <c r="H361" s="30"/>
      <c r="I361" s="30"/>
      <c r="J361" s="30"/>
      <c r="K361" s="31"/>
      <c r="L361" s="7"/>
    </row>
    <row r="362" spans="1:18" hidden="1" x14ac:dyDescent="0.25">
      <c r="A362" s="7" t="s">
        <v>63</v>
      </c>
    </row>
    <row r="363" spans="1:18" x14ac:dyDescent="0.25">
      <c r="A363" s="7">
        <v>9</v>
      </c>
      <c r="B363" s="22" t="s">
        <v>259</v>
      </c>
      <c r="C363" s="22"/>
      <c r="D363" s="119" t="s">
        <v>260</v>
      </c>
      <c r="E363" s="120"/>
      <c r="F363" s="120"/>
      <c r="G363" s="24" t="s">
        <v>46</v>
      </c>
      <c r="H363" s="25">
        <v>1</v>
      </c>
      <c r="I363" s="26"/>
      <c r="J363" s="27"/>
      <c r="K363" s="28">
        <f>IF(AND(H363= "",I363= ""), 0, ROUND(ROUND(J363, 2) * ROUND(IF(I363="",H363,I363),  0), 2))</f>
        <v>0</v>
      </c>
      <c r="L363" s="7"/>
      <c r="N363" s="29">
        <v>0.2</v>
      </c>
      <c r="R363" s="7">
        <v>1484</v>
      </c>
    </row>
    <row r="364" spans="1:18" hidden="1" x14ac:dyDescent="0.25">
      <c r="A364" s="7" t="s">
        <v>47</v>
      </c>
    </row>
    <row r="365" spans="1:18" hidden="1" x14ac:dyDescent="0.25">
      <c r="A365" s="7" t="s">
        <v>48</v>
      </c>
    </row>
    <row r="366" spans="1:18" hidden="1" x14ac:dyDescent="0.25">
      <c r="A366" s="7" t="s">
        <v>64</v>
      </c>
    </row>
    <row r="367" spans="1:18" x14ac:dyDescent="0.25">
      <c r="A367" s="7">
        <v>5</v>
      </c>
      <c r="B367" s="17" t="s">
        <v>261</v>
      </c>
      <c r="C367" s="17"/>
      <c r="D367" s="121" t="s">
        <v>262</v>
      </c>
      <c r="E367" s="121"/>
      <c r="F367" s="121"/>
      <c r="G367" s="30"/>
      <c r="H367" s="30"/>
      <c r="I367" s="30"/>
      <c r="J367" s="30"/>
      <c r="K367" s="31"/>
      <c r="L367" s="7"/>
    </row>
    <row r="368" spans="1:18" x14ac:dyDescent="0.25">
      <c r="A368" s="7">
        <v>9</v>
      </c>
      <c r="B368" s="22" t="s">
        <v>263</v>
      </c>
      <c r="C368" s="22"/>
      <c r="D368" s="119" t="s">
        <v>264</v>
      </c>
      <c r="E368" s="120"/>
      <c r="F368" s="120"/>
      <c r="G368" s="24" t="s">
        <v>46</v>
      </c>
      <c r="H368" s="25">
        <v>1</v>
      </c>
      <c r="I368" s="26"/>
      <c r="J368" s="27"/>
      <c r="K368" s="28">
        <f>IF(AND(H368= "",I368= ""), 0, ROUND(ROUND(J368, 2) * ROUND(IF(I368="",H368,I368),  0), 2))</f>
        <v>0</v>
      </c>
      <c r="L368" s="7"/>
      <c r="N368" s="29">
        <v>0.2</v>
      </c>
      <c r="R368" s="7">
        <v>1484</v>
      </c>
    </row>
    <row r="369" spans="1:18" hidden="1" x14ac:dyDescent="0.25">
      <c r="A369" s="7" t="s">
        <v>47</v>
      </c>
    </row>
    <row r="370" spans="1:18" hidden="1" x14ac:dyDescent="0.25">
      <c r="A370" s="7" t="s">
        <v>48</v>
      </c>
    </row>
    <row r="371" spans="1:18" x14ac:dyDescent="0.25">
      <c r="A371" s="7">
        <v>9</v>
      </c>
      <c r="B371" s="22" t="s">
        <v>265</v>
      </c>
      <c r="C371" s="22"/>
      <c r="D371" s="119" t="s">
        <v>266</v>
      </c>
      <c r="E371" s="120"/>
      <c r="F371" s="120"/>
      <c r="G371" s="24" t="s">
        <v>46</v>
      </c>
      <c r="H371" s="25">
        <v>1</v>
      </c>
      <c r="I371" s="26"/>
      <c r="J371" s="27"/>
      <c r="K371" s="28">
        <f>IF(AND(H371= "",I371= ""), 0, ROUND(ROUND(J371, 2) * ROUND(IF(I371="",H371,I371),  0), 2))</f>
        <v>0</v>
      </c>
      <c r="L371" s="7"/>
      <c r="N371" s="29">
        <v>0.2</v>
      </c>
      <c r="R371" s="7">
        <v>1484</v>
      </c>
    </row>
    <row r="372" spans="1:18" hidden="1" x14ac:dyDescent="0.25">
      <c r="A372" s="7" t="s">
        <v>47</v>
      </c>
    </row>
    <row r="373" spans="1:18" hidden="1" x14ac:dyDescent="0.25">
      <c r="A373" s="7" t="s">
        <v>48</v>
      </c>
    </row>
    <row r="374" spans="1:18" hidden="1" x14ac:dyDescent="0.25">
      <c r="A374" s="7" t="s">
        <v>64</v>
      </c>
    </row>
    <row r="375" spans="1:18" x14ac:dyDescent="0.25">
      <c r="A375" s="7" t="s">
        <v>55</v>
      </c>
      <c r="B375" s="23"/>
      <c r="C375" s="23"/>
      <c r="D375" s="112"/>
      <c r="E375" s="112"/>
      <c r="F375" s="112"/>
      <c r="K375" s="23"/>
    </row>
    <row r="376" spans="1:18" x14ac:dyDescent="0.25">
      <c r="B376" s="23"/>
      <c r="C376" s="23"/>
      <c r="D376" s="115" t="s">
        <v>250</v>
      </c>
      <c r="E376" s="116"/>
      <c r="F376" s="116"/>
      <c r="G376" s="113"/>
      <c r="H376" s="113"/>
      <c r="I376" s="113"/>
      <c r="J376" s="113"/>
      <c r="K376" s="114"/>
    </row>
    <row r="377" spans="1:18" x14ac:dyDescent="0.25">
      <c r="B377" s="23"/>
      <c r="C377" s="23"/>
      <c r="D377" s="118"/>
      <c r="E377" s="62"/>
      <c r="F377" s="62"/>
      <c r="G377" s="62"/>
      <c r="H377" s="62"/>
      <c r="I377" s="62"/>
      <c r="J377" s="62"/>
      <c r="K377" s="117"/>
    </row>
    <row r="378" spans="1:18" x14ac:dyDescent="0.25">
      <c r="B378" s="23"/>
      <c r="C378" s="23"/>
      <c r="D378" s="109" t="s">
        <v>56</v>
      </c>
      <c r="E378" s="110"/>
      <c r="F378" s="110"/>
      <c r="G378" s="107">
        <f>SUMIF(L351:L375, IF(L350="","",L350), K351:K375)</f>
        <v>0</v>
      </c>
      <c r="H378" s="107"/>
      <c r="I378" s="107"/>
      <c r="J378" s="107"/>
      <c r="K378" s="108"/>
    </row>
    <row r="379" spans="1:18" hidden="1" x14ac:dyDescent="0.25">
      <c r="B379" s="23"/>
      <c r="C379" s="23"/>
      <c r="D379" s="105" t="s">
        <v>57</v>
      </c>
      <c r="E379" s="106"/>
      <c r="F379" s="106"/>
      <c r="G379" s="103">
        <f>ROUND(SUMIF(L351:L375, IF(L350="","",L350), K351:K375) * 0.2, 2)</f>
        <v>0</v>
      </c>
      <c r="H379" s="103"/>
      <c r="I379" s="103"/>
      <c r="J379" s="103"/>
      <c r="K379" s="104"/>
    </row>
    <row r="380" spans="1:18" hidden="1" x14ac:dyDescent="0.25">
      <c r="B380" s="23"/>
      <c r="C380" s="23"/>
      <c r="D380" s="109" t="s">
        <v>58</v>
      </c>
      <c r="E380" s="110"/>
      <c r="F380" s="110"/>
      <c r="G380" s="107">
        <f>SUM(G378:G379)</f>
        <v>0</v>
      </c>
      <c r="H380" s="107"/>
      <c r="I380" s="107"/>
      <c r="J380" s="107"/>
      <c r="K380" s="108"/>
    </row>
    <row r="381" spans="1:18" x14ac:dyDescent="0.25">
      <c r="A381" s="7">
        <v>4</v>
      </c>
      <c r="B381" s="17" t="s">
        <v>267</v>
      </c>
      <c r="C381" s="17"/>
      <c r="D381" s="122" t="s">
        <v>268</v>
      </c>
      <c r="E381" s="122"/>
      <c r="F381" s="122"/>
      <c r="G381" s="20"/>
      <c r="H381" s="20"/>
      <c r="I381" s="20"/>
      <c r="J381" s="20"/>
      <c r="K381" s="21"/>
      <c r="L381" s="7"/>
    </row>
    <row r="382" spans="1:18" x14ac:dyDescent="0.25">
      <c r="A382" s="7">
        <v>5</v>
      </c>
      <c r="B382" s="17" t="s">
        <v>269</v>
      </c>
      <c r="C382" s="17"/>
      <c r="D382" s="121" t="s">
        <v>62</v>
      </c>
      <c r="E382" s="121"/>
      <c r="F382" s="121"/>
      <c r="G382" s="30"/>
      <c r="H382" s="30"/>
      <c r="I382" s="30"/>
      <c r="J382" s="30"/>
      <c r="K382" s="31"/>
      <c r="L382" s="7"/>
    </row>
    <row r="383" spans="1:18" hidden="1" x14ac:dyDescent="0.25">
      <c r="A383" s="7" t="s">
        <v>63</v>
      </c>
    </row>
    <row r="384" spans="1:18" hidden="1" x14ac:dyDescent="0.25">
      <c r="A384" s="7" t="s">
        <v>64</v>
      </c>
    </row>
    <row r="385" spans="1:18" x14ac:dyDescent="0.25">
      <c r="A385" s="7">
        <v>5</v>
      </c>
      <c r="B385" s="17" t="s">
        <v>270</v>
      </c>
      <c r="C385" s="17"/>
      <c r="D385" s="121" t="s">
        <v>271</v>
      </c>
      <c r="E385" s="121"/>
      <c r="F385" s="121"/>
      <c r="G385" s="30"/>
      <c r="H385" s="30"/>
      <c r="I385" s="30"/>
      <c r="J385" s="30"/>
      <c r="K385" s="31"/>
      <c r="L385" s="7"/>
    </row>
    <row r="386" spans="1:18" x14ac:dyDescent="0.25">
      <c r="A386" s="7">
        <v>6</v>
      </c>
      <c r="B386" s="17" t="s">
        <v>272</v>
      </c>
      <c r="C386" s="17"/>
      <c r="D386" s="124" t="s">
        <v>273</v>
      </c>
      <c r="E386" s="124"/>
      <c r="F386" s="124"/>
      <c r="G386" s="35"/>
      <c r="H386" s="35"/>
      <c r="I386" s="35"/>
      <c r="J386" s="35"/>
      <c r="K386" s="36"/>
      <c r="L386" s="7"/>
    </row>
    <row r="387" spans="1:18" hidden="1" x14ac:dyDescent="0.25">
      <c r="A387" s="7" t="s">
        <v>121</v>
      </c>
    </row>
    <row r="388" spans="1:18" x14ac:dyDescent="0.25">
      <c r="A388" s="7">
        <v>9</v>
      </c>
      <c r="B388" s="22" t="s">
        <v>274</v>
      </c>
      <c r="C388" s="22"/>
      <c r="D388" s="119" t="s">
        <v>275</v>
      </c>
      <c r="E388" s="120"/>
      <c r="F388" s="120"/>
      <c r="G388" s="24" t="s">
        <v>46</v>
      </c>
      <c r="H388" s="25">
        <v>1</v>
      </c>
      <c r="I388" s="26"/>
      <c r="J388" s="27"/>
      <c r="K388" s="28">
        <f>IF(AND(H388= "",I388= ""), 0, ROUND(ROUND(J388, 2) * ROUND(IF(I388="",H388,I388),  0), 2))</f>
        <v>0</v>
      </c>
      <c r="L388" s="7"/>
      <c r="N388" s="29">
        <v>0.2</v>
      </c>
      <c r="R388" s="7">
        <v>1484</v>
      </c>
    </row>
    <row r="389" spans="1:18" hidden="1" x14ac:dyDescent="0.25">
      <c r="A389" s="7" t="s">
        <v>47</v>
      </c>
    </row>
    <row r="390" spans="1:18" hidden="1" x14ac:dyDescent="0.25">
      <c r="A390" s="7" t="s">
        <v>48</v>
      </c>
    </row>
    <row r="391" spans="1:18" x14ac:dyDescent="0.25">
      <c r="A391" s="7">
        <v>9</v>
      </c>
      <c r="B391" s="22" t="s">
        <v>276</v>
      </c>
      <c r="C391" s="22"/>
      <c r="D391" s="119" t="s">
        <v>277</v>
      </c>
      <c r="E391" s="120"/>
      <c r="F391" s="120"/>
      <c r="G391" s="24" t="s">
        <v>46</v>
      </c>
      <c r="H391" s="25">
        <v>1</v>
      </c>
      <c r="I391" s="26"/>
      <c r="J391" s="27"/>
      <c r="K391" s="28">
        <f>IF(AND(H391= "",I391= ""), 0, ROUND(ROUND(J391, 2) * ROUND(IF(I391="",H391,I391),  0), 2))</f>
        <v>0</v>
      </c>
      <c r="L391" s="7"/>
      <c r="N391" s="29">
        <v>0.2</v>
      </c>
      <c r="R391" s="7">
        <v>1484</v>
      </c>
    </row>
    <row r="392" spans="1:18" hidden="1" x14ac:dyDescent="0.25">
      <c r="A392" s="7" t="s">
        <v>47</v>
      </c>
    </row>
    <row r="393" spans="1:18" hidden="1" x14ac:dyDescent="0.25">
      <c r="A393" s="7" t="s">
        <v>48</v>
      </c>
    </row>
    <row r="394" spans="1:18" x14ac:dyDescent="0.25">
      <c r="A394" s="7">
        <v>9</v>
      </c>
      <c r="B394" s="22" t="s">
        <v>278</v>
      </c>
      <c r="C394" s="22"/>
      <c r="D394" s="119" t="s">
        <v>279</v>
      </c>
      <c r="E394" s="120"/>
      <c r="F394" s="120"/>
      <c r="G394" s="24" t="s">
        <v>46</v>
      </c>
      <c r="H394" s="25">
        <v>1</v>
      </c>
      <c r="I394" s="26"/>
      <c r="J394" s="27"/>
      <c r="K394" s="28">
        <f>IF(AND(H394= "",I394= ""), 0, ROUND(ROUND(J394, 2) * ROUND(IF(I394="",H394,I394),  0), 2))</f>
        <v>0</v>
      </c>
      <c r="L394" s="7"/>
      <c r="N394" s="29">
        <v>0.2</v>
      </c>
      <c r="R394" s="7">
        <v>1484</v>
      </c>
    </row>
    <row r="395" spans="1:18" hidden="1" x14ac:dyDescent="0.25">
      <c r="A395" s="7" t="s">
        <v>47</v>
      </c>
    </row>
    <row r="396" spans="1:18" hidden="1" x14ac:dyDescent="0.25">
      <c r="A396" s="7" t="s">
        <v>48</v>
      </c>
    </row>
    <row r="397" spans="1:18" x14ac:dyDescent="0.25">
      <c r="A397" s="7">
        <v>6</v>
      </c>
      <c r="B397" s="17" t="s">
        <v>280</v>
      </c>
      <c r="C397" s="17"/>
      <c r="D397" s="124" t="s">
        <v>281</v>
      </c>
      <c r="E397" s="124"/>
      <c r="F397" s="124"/>
      <c r="G397" s="35"/>
      <c r="H397" s="35"/>
      <c r="I397" s="35"/>
      <c r="J397" s="35"/>
      <c r="K397" s="36"/>
      <c r="L397" s="7"/>
    </row>
    <row r="398" spans="1:18" hidden="1" x14ac:dyDescent="0.25">
      <c r="A398" s="7" t="s">
        <v>120</v>
      </c>
    </row>
    <row r="399" spans="1:18" x14ac:dyDescent="0.25">
      <c r="A399" s="7">
        <v>9</v>
      </c>
      <c r="B399" s="22" t="s">
        <v>282</v>
      </c>
      <c r="C399" s="22"/>
      <c r="D399" s="119" t="s">
        <v>283</v>
      </c>
      <c r="E399" s="120"/>
      <c r="F399" s="120"/>
      <c r="G399" s="24" t="s">
        <v>14</v>
      </c>
      <c r="H399" s="25">
        <v>2</v>
      </c>
      <c r="I399" s="26"/>
      <c r="J399" s="27"/>
      <c r="K399" s="28">
        <f>IF(AND(H399= "",I399= ""), 0, ROUND(ROUND(J399, 2) * ROUND(IF(I399="",H399,I399),  0), 2))</f>
        <v>0</v>
      </c>
      <c r="L399" s="7"/>
      <c r="N399" s="29">
        <v>0.2</v>
      </c>
      <c r="R399" s="7">
        <v>1484</v>
      </c>
    </row>
    <row r="400" spans="1:18" hidden="1" x14ac:dyDescent="0.25">
      <c r="A400" s="7" t="s">
        <v>47</v>
      </c>
    </row>
    <row r="401" spans="1:18" hidden="1" x14ac:dyDescent="0.25">
      <c r="A401" s="7" t="s">
        <v>48</v>
      </c>
    </row>
    <row r="402" spans="1:18" hidden="1" x14ac:dyDescent="0.25">
      <c r="A402" s="7" t="s">
        <v>121</v>
      </c>
    </row>
    <row r="403" spans="1:18" x14ac:dyDescent="0.25">
      <c r="A403" s="7">
        <v>6</v>
      </c>
      <c r="B403" s="17" t="s">
        <v>284</v>
      </c>
      <c r="C403" s="17"/>
      <c r="D403" s="124" t="s">
        <v>285</v>
      </c>
      <c r="E403" s="124"/>
      <c r="F403" s="124"/>
      <c r="G403" s="35"/>
      <c r="H403" s="35"/>
      <c r="I403" s="35"/>
      <c r="J403" s="35"/>
      <c r="K403" s="36"/>
      <c r="L403" s="7"/>
    </row>
    <row r="404" spans="1:18" ht="16.5" x14ac:dyDescent="0.25">
      <c r="A404" s="7">
        <v>9</v>
      </c>
      <c r="B404" s="22" t="s">
        <v>286</v>
      </c>
      <c r="C404" s="22"/>
      <c r="D404" s="119" t="s">
        <v>287</v>
      </c>
      <c r="E404" s="120"/>
      <c r="F404" s="120"/>
      <c r="G404" s="24" t="s">
        <v>14</v>
      </c>
      <c r="H404" s="25">
        <v>2</v>
      </c>
      <c r="I404" s="26"/>
      <c r="J404" s="27"/>
      <c r="K404" s="28">
        <f>IF(AND(H404= "",I404= ""), 0, ROUND(ROUND(J404, 2) * ROUND(IF(I404="",H404,I404),  0), 2))</f>
        <v>0</v>
      </c>
      <c r="L404" s="7"/>
      <c r="N404" s="29">
        <v>0.2</v>
      </c>
      <c r="R404" s="7">
        <v>1484</v>
      </c>
    </row>
    <row r="405" spans="1:18" hidden="1" x14ac:dyDescent="0.25">
      <c r="A405" s="7" t="s">
        <v>47</v>
      </c>
    </row>
    <row r="406" spans="1:18" hidden="1" x14ac:dyDescent="0.25">
      <c r="A406" s="7" t="s">
        <v>48</v>
      </c>
    </row>
    <row r="407" spans="1:18" hidden="1" x14ac:dyDescent="0.25">
      <c r="A407" s="7" t="s">
        <v>121</v>
      </c>
    </row>
    <row r="408" spans="1:18" x14ac:dyDescent="0.25">
      <c r="A408" s="7">
        <v>6</v>
      </c>
      <c r="B408" s="17" t="s">
        <v>288</v>
      </c>
      <c r="C408" s="17"/>
      <c r="D408" s="124" t="s">
        <v>289</v>
      </c>
      <c r="E408" s="124"/>
      <c r="F408" s="124"/>
      <c r="G408" s="35"/>
      <c r="H408" s="35"/>
      <c r="I408" s="35"/>
      <c r="J408" s="35"/>
      <c r="K408" s="36"/>
      <c r="L408" s="7"/>
    </row>
    <row r="409" spans="1:18" x14ac:dyDescent="0.25">
      <c r="A409" s="7">
        <v>9</v>
      </c>
      <c r="B409" s="22" t="s">
        <v>290</v>
      </c>
      <c r="C409" s="22"/>
      <c r="D409" s="119" t="s">
        <v>291</v>
      </c>
      <c r="E409" s="120"/>
      <c r="F409" s="120"/>
      <c r="G409" s="24" t="s">
        <v>14</v>
      </c>
      <c r="H409" s="25">
        <v>2</v>
      </c>
      <c r="I409" s="26"/>
      <c r="J409" s="27"/>
      <c r="K409" s="28">
        <f>IF(AND(H409= "",I409= ""), 0, ROUND(ROUND(J409, 2) * ROUND(IF(I409="",H409,I409),  0), 2))</f>
        <v>0</v>
      </c>
      <c r="L409" s="7"/>
      <c r="N409" s="29">
        <v>0.2</v>
      </c>
      <c r="R409" s="7">
        <v>1484</v>
      </c>
    </row>
    <row r="410" spans="1:18" hidden="1" x14ac:dyDescent="0.25">
      <c r="A410" s="7" t="s">
        <v>47</v>
      </c>
    </row>
    <row r="411" spans="1:18" hidden="1" x14ac:dyDescent="0.25">
      <c r="A411" s="7" t="s">
        <v>48</v>
      </c>
    </row>
    <row r="412" spans="1:18" hidden="1" x14ac:dyDescent="0.25">
      <c r="A412" s="7" t="s">
        <v>121</v>
      </c>
    </row>
    <row r="413" spans="1:18" hidden="1" x14ac:dyDescent="0.25">
      <c r="A413" s="7" t="s">
        <v>64</v>
      </c>
    </row>
    <row r="414" spans="1:18" x14ac:dyDescent="0.25">
      <c r="A414" s="7">
        <v>5</v>
      </c>
      <c r="B414" s="17" t="s">
        <v>292</v>
      </c>
      <c r="C414" s="17"/>
      <c r="D414" s="121" t="s">
        <v>293</v>
      </c>
      <c r="E414" s="121"/>
      <c r="F414" s="121"/>
      <c r="G414" s="30"/>
      <c r="H414" s="30"/>
      <c r="I414" s="30"/>
      <c r="J414" s="30"/>
      <c r="K414" s="31"/>
      <c r="L414" s="7"/>
    </row>
    <row r="415" spans="1:18" x14ac:dyDescent="0.25">
      <c r="A415" s="7">
        <v>9</v>
      </c>
      <c r="B415" s="22" t="s">
        <v>294</v>
      </c>
      <c r="C415" s="22"/>
      <c r="D415" s="119" t="s">
        <v>295</v>
      </c>
      <c r="E415" s="120"/>
      <c r="F415" s="120"/>
      <c r="G415" s="24" t="s">
        <v>46</v>
      </c>
      <c r="H415" s="25">
        <v>2</v>
      </c>
      <c r="I415" s="26"/>
      <c r="J415" s="27"/>
      <c r="K415" s="28">
        <f>IF(AND(H415= "",I415= ""), 0, ROUND(ROUND(J415, 2) * ROUND(IF(I415="",H415,I415),  0), 2))</f>
        <v>0</v>
      </c>
      <c r="L415" s="7"/>
      <c r="N415" s="29">
        <v>0.2</v>
      </c>
      <c r="R415" s="7">
        <v>1484</v>
      </c>
    </row>
    <row r="416" spans="1:18" hidden="1" x14ac:dyDescent="0.25">
      <c r="A416" s="7" t="s">
        <v>47</v>
      </c>
    </row>
    <row r="417" spans="1:18" hidden="1" x14ac:dyDescent="0.25">
      <c r="A417" s="7" t="s">
        <v>48</v>
      </c>
    </row>
    <row r="418" spans="1:18" hidden="1" x14ac:dyDescent="0.25">
      <c r="A418" s="7" t="s">
        <v>64</v>
      </c>
    </row>
    <row r="419" spans="1:18" x14ac:dyDescent="0.25">
      <c r="A419" s="7">
        <v>5</v>
      </c>
      <c r="B419" s="17" t="s">
        <v>296</v>
      </c>
      <c r="C419" s="17"/>
      <c r="D419" s="121" t="s">
        <v>297</v>
      </c>
      <c r="E419" s="121"/>
      <c r="F419" s="121"/>
      <c r="G419" s="30"/>
      <c r="H419" s="30"/>
      <c r="I419" s="30"/>
      <c r="J419" s="30"/>
      <c r="K419" s="31"/>
      <c r="L419" s="7"/>
    </row>
    <row r="420" spans="1:18" x14ac:dyDescent="0.25">
      <c r="A420" s="7">
        <v>9</v>
      </c>
      <c r="B420" s="22" t="s">
        <v>298</v>
      </c>
      <c r="C420" s="22"/>
      <c r="D420" s="119" t="s">
        <v>299</v>
      </c>
      <c r="E420" s="120"/>
      <c r="F420" s="120"/>
      <c r="G420" s="24" t="s">
        <v>46</v>
      </c>
      <c r="H420" s="25">
        <v>1</v>
      </c>
      <c r="I420" s="26"/>
      <c r="J420" s="27"/>
      <c r="K420" s="28">
        <f>IF(AND(H420= "",I420= ""), 0, ROUND(ROUND(J420, 2) * ROUND(IF(I420="",H420,I420),  0), 2))</f>
        <v>0</v>
      </c>
      <c r="L420" s="7"/>
      <c r="N420" s="29">
        <v>0.2</v>
      </c>
      <c r="R420" s="7">
        <v>1484</v>
      </c>
    </row>
    <row r="421" spans="1:18" hidden="1" x14ac:dyDescent="0.25">
      <c r="A421" s="7" t="s">
        <v>47</v>
      </c>
    </row>
    <row r="422" spans="1:18" hidden="1" x14ac:dyDescent="0.25">
      <c r="A422" s="32" t="s">
        <v>143</v>
      </c>
    </row>
    <row r="423" spans="1:18" hidden="1" x14ac:dyDescent="0.25">
      <c r="A423" s="7" t="s">
        <v>48</v>
      </c>
    </row>
    <row r="424" spans="1:18" hidden="1" x14ac:dyDescent="0.25">
      <c r="A424" s="7" t="s">
        <v>64</v>
      </c>
    </row>
    <row r="425" spans="1:18" ht="25.5" customHeight="1" x14ac:dyDescent="0.25">
      <c r="A425" s="7">
        <v>5</v>
      </c>
      <c r="B425" s="17" t="s">
        <v>300</v>
      </c>
      <c r="C425" s="17"/>
      <c r="D425" s="121" t="s">
        <v>301</v>
      </c>
      <c r="E425" s="121"/>
      <c r="F425" s="121"/>
      <c r="G425" s="30"/>
      <c r="H425" s="30"/>
      <c r="I425" s="30"/>
      <c r="J425" s="30"/>
      <c r="K425" s="31"/>
      <c r="L425" s="7"/>
    </row>
    <row r="426" spans="1:18" x14ac:dyDescent="0.25">
      <c r="A426" s="7">
        <v>9</v>
      </c>
      <c r="B426" s="22" t="s">
        <v>302</v>
      </c>
      <c r="C426" s="22"/>
      <c r="D426" s="119" t="s">
        <v>303</v>
      </c>
      <c r="E426" s="120"/>
      <c r="F426" s="120"/>
      <c r="G426" s="24" t="s">
        <v>46</v>
      </c>
      <c r="H426" s="25">
        <v>1</v>
      </c>
      <c r="I426" s="26"/>
      <c r="J426" s="27"/>
      <c r="K426" s="28">
        <f>IF(AND(H426= "",I426= ""), 0, ROUND(ROUND(J426, 2) * ROUND(IF(I426="",H426,I426),  0), 2))</f>
        <v>0</v>
      </c>
      <c r="L426" s="7"/>
      <c r="N426" s="29">
        <v>0.2</v>
      </c>
      <c r="R426" s="7">
        <v>1484</v>
      </c>
    </row>
    <row r="427" spans="1:18" hidden="1" x14ac:dyDescent="0.25">
      <c r="A427" s="7" t="s">
        <v>47</v>
      </c>
    </row>
    <row r="428" spans="1:18" hidden="1" x14ac:dyDescent="0.25">
      <c r="A428" s="7" t="s">
        <v>48</v>
      </c>
    </row>
    <row r="429" spans="1:18" x14ac:dyDescent="0.25">
      <c r="A429" s="7">
        <v>9</v>
      </c>
      <c r="B429" s="22" t="s">
        <v>304</v>
      </c>
      <c r="C429" s="22"/>
      <c r="D429" s="119" t="s">
        <v>305</v>
      </c>
      <c r="E429" s="120"/>
      <c r="F429" s="120"/>
      <c r="G429" s="24" t="s">
        <v>46</v>
      </c>
      <c r="H429" s="25">
        <v>1</v>
      </c>
      <c r="I429" s="26"/>
      <c r="J429" s="27"/>
      <c r="K429" s="28">
        <f>IF(AND(H429= "",I429= ""), 0, ROUND(ROUND(J429, 2) * ROUND(IF(I429="",H429,I429),  0), 2))</f>
        <v>0</v>
      </c>
      <c r="L429" s="7"/>
      <c r="N429" s="29">
        <v>0.2</v>
      </c>
      <c r="R429" s="7">
        <v>1484</v>
      </c>
    </row>
    <row r="430" spans="1:18" hidden="1" x14ac:dyDescent="0.25">
      <c r="A430" s="7" t="s">
        <v>47</v>
      </c>
    </row>
    <row r="431" spans="1:18" hidden="1" x14ac:dyDescent="0.25">
      <c r="A431" s="7" t="s">
        <v>48</v>
      </c>
    </row>
    <row r="432" spans="1:18" x14ac:dyDescent="0.25">
      <c r="A432" s="7">
        <v>9</v>
      </c>
      <c r="B432" s="22" t="s">
        <v>306</v>
      </c>
      <c r="C432" s="22"/>
      <c r="D432" s="119" t="s">
        <v>307</v>
      </c>
      <c r="E432" s="120"/>
      <c r="F432" s="120"/>
      <c r="G432" s="24" t="s">
        <v>46</v>
      </c>
      <c r="H432" s="25">
        <v>1</v>
      </c>
      <c r="I432" s="26"/>
      <c r="J432" s="27"/>
      <c r="K432" s="28">
        <f>IF(AND(H432= "",I432= ""), 0, ROUND(ROUND(J432, 2) * ROUND(IF(I432="",H432,I432),  0), 2))</f>
        <v>0</v>
      </c>
      <c r="L432" s="7"/>
      <c r="N432" s="29">
        <v>0.2</v>
      </c>
      <c r="R432" s="7">
        <v>1484</v>
      </c>
    </row>
    <row r="433" spans="1:18" hidden="1" x14ac:dyDescent="0.25">
      <c r="A433" s="7" t="s">
        <v>47</v>
      </c>
    </row>
    <row r="434" spans="1:18" hidden="1" x14ac:dyDescent="0.25">
      <c r="A434" s="7" t="s">
        <v>48</v>
      </c>
    </row>
    <row r="435" spans="1:18" hidden="1" x14ac:dyDescent="0.25">
      <c r="A435" s="7" t="s">
        <v>64</v>
      </c>
    </row>
    <row r="436" spans="1:18" x14ac:dyDescent="0.25">
      <c r="A436" s="7">
        <v>5</v>
      </c>
      <c r="B436" s="17" t="s">
        <v>308</v>
      </c>
      <c r="C436" s="17"/>
      <c r="D436" s="121" t="s">
        <v>309</v>
      </c>
      <c r="E436" s="121"/>
      <c r="F436" s="121"/>
      <c r="G436" s="30"/>
      <c r="H436" s="30"/>
      <c r="I436" s="30"/>
      <c r="J436" s="30"/>
      <c r="K436" s="31"/>
      <c r="L436" s="7"/>
    </row>
    <row r="437" spans="1:18" ht="22.5" customHeight="1" x14ac:dyDescent="0.25">
      <c r="A437" s="7">
        <v>9</v>
      </c>
      <c r="B437" s="22" t="s">
        <v>310</v>
      </c>
      <c r="C437" s="22"/>
      <c r="D437" s="119" t="s">
        <v>311</v>
      </c>
      <c r="E437" s="120"/>
      <c r="F437" s="120"/>
      <c r="G437" s="24" t="s">
        <v>46</v>
      </c>
      <c r="H437" s="25">
        <v>1</v>
      </c>
      <c r="I437" s="26"/>
      <c r="J437" s="27"/>
      <c r="K437" s="28">
        <f>IF(AND(H437= "",I437= ""), 0, ROUND(ROUND(J437, 2) * ROUND(IF(I437="",H437,I437),  0), 2))</f>
        <v>0</v>
      </c>
      <c r="L437" s="7"/>
      <c r="N437" s="29">
        <v>0.2</v>
      </c>
      <c r="R437" s="7">
        <v>1484</v>
      </c>
    </row>
    <row r="438" spans="1:18" hidden="1" x14ac:dyDescent="0.25">
      <c r="A438" s="7" t="s">
        <v>47</v>
      </c>
    </row>
    <row r="439" spans="1:18" hidden="1" x14ac:dyDescent="0.25">
      <c r="A439" s="7" t="s">
        <v>48</v>
      </c>
    </row>
    <row r="440" spans="1:18" hidden="1" x14ac:dyDescent="0.25">
      <c r="A440" s="7" t="s">
        <v>64</v>
      </c>
    </row>
    <row r="441" spans="1:18" x14ac:dyDescent="0.25">
      <c r="A441" s="7" t="s">
        <v>55</v>
      </c>
      <c r="B441" s="23"/>
      <c r="C441" s="23"/>
      <c r="D441" s="112"/>
      <c r="E441" s="112"/>
      <c r="F441" s="112"/>
      <c r="K441" s="23"/>
    </row>
    <row r="442" spans="1:18" x14ac:dyDescent="0.25">
      <c r="B442" s="23"/>
      <c r="C442" s="23"/>
      <c r="D442" s="115" t="s">
        <v>268</v>
      </c>
      <c r="E442" s="116"/>
      <c r="F442" s="116"/>
      <c r="G442" s="113"/>
      <c r="H442" s="113"/>
      <c r="I442" s="113"/>
      <c r="J442" s="113"/>
      <c r="K442" s="114"/>
    </row>
    <row r="443" spans="1:18" x14ac:dyDescent="0.25">
      <c r="B443" s="23"/>
      <c r="C443" s="23"/>
      <c r="D443" s="118"/>
      <c r="E443" s="62"/>
      <c r="F443" s="62"/>
      <c r="G443" s="62"/>
      <c r="H443" s="62"/>
      <c r="I443" s="62"/>
      <c r="J443" s="62"/>
      <c r="K443" s="117"/>
    </row>
    <row r="444" spans="1:18" x14ac:dyDescent="0.25">
      <c r="B444" s="23"/>
      <c r="C444" s="23"/>
      <c r="D444" s="109" t="s">
        <v>56</v>
      </c>
      <c r="E444" s="110"/>
      <c r="F444" s="110"/>
      <c r="G444" s="107">
        <f>SUMIF(L382:L441, IF(L381="","",L381), K382:K441)</f>
        <v>0</v>
      </c>
      <c r="H444" s="107"/>
      <c r="I444" s="107"/>
      <c r="J444" s="107"/>
      <c r="K444" s="108"/>
    </row>
    <row r="445" spans="1:18" hidden="1" x14ac:dyDescent="0.25">
      <c r="B445" s="23"/>
      <c r="C445" s="23"/>
      <c r="D445" s="105" t="s">
        <v>57</v>
      </c>
      <c r="E445" s="106"/>
      <c r="F445" s="106"/>
      <c r="G445" s="103">
        <f>ROUND(SUMIF(L382:L441, IF(L381="","",L381), K382:K441) * 0.2, 2)</f>
        <v>0</v>
      </c>
      <c r="H445" s="103"/>
      <c r="I445" s="103"/>
      <c r="J445" s="103"/>
      <c r="K445" s="104"/>
    </row>
    <row r="446" spans="1:18" hidden="1" x14ac:dyDescent="0.25">
      <c r="B446" s="23"/>
      <c r="C446" s="23"/>
      <c r="D446" s="109" t="s">
        <v>58</v>
      </c>
      <c r="E446" s="110"/>
      <c r="F446" s="110"/>
      <c r="G446" s="107">
        <f>SUM(G444:G445)</f>
        <v>0</v>
      </c>
      <c r="H446" s="107"/>
      <c r="I446" s="107"/>
      <c r="J446" s="107"/>
      <c r="K446" s="108"/>
    </row>
    <row r="447" spans="1:18" ht="30" customHeight="1" x14ac:dyDescent="0.25">
      <c r="A447" s="7">
        <v>4</v>
      </c>
      <c r="B447" s="17" t="s">
        <v>312</v>
      </c>
      <c r="C447" s="17"/>
      <c r="D447" s="122" t="s">
        <v>313</v>
      </c>
      <c r="E447" s="122"/>
      <c r="F447" s="122"/>
      <c r="G447" s="20"/>
      <c r="H447" s="20"/>
      <c r="I447" s="20"/>
      <c r="J447" s="20"/>
      <c r="K447" s="21"/>
      <c r="L447" s="7"/>
    </row>
    <row r="448" spans="1:18" x14ac:dyDescent="0.25">
      <c r="A448" s="7">
        <v>6</v>
      </c>
      <c r="B448" s="17" t="s">
        <v>314</v>
      </c>
      <c r="C448" s="17"/>
      <c r="D448" s="124" t="s">
        <v>315</v>
      </c>
      <c r="E448" s="124"/>
      <c r="F448" s="124"/>
      <c r="G448" s="35"/>
      <c r="H448" s="35"/>
      <c r="I448" s="35"/>
      <c r="J448" s="35"/>
      <c r="K448" s="36"/>
      <c r="L448" s="7"/>
    </row>
    <row r="449" spans="1:12" hidden="1" x14ac:dyDescent="0.25">
      <c r="A449" s="7" t="s">
        <v>120</v>
      </c>
    </row>
    <row r="450" spans="1:12" hidden="1" x14ac:dyDescent="0.25">
      <c r="A450" s="7" t="s">
        <v>121</v>
      </c>
    </row>
    <row r="451" spans="1:12" x14ac:dyDescent="0.25">
      <c r="A451" s="7">
        <v>6</v>
      </c>
      <c r="B451" s="17" t="s">
        <v>316</v>
      </c>
      <c r="C451" s="17"/>
      <c r="D451" s="124" t="s">
        <v>317</v>
      </c>
      <c r="E451" s="124"/>
      <c r="F451" s="124"/>
      <c r="G451" s="35"/>
      <c r="H451" s="35"/>
      <c r="I451" s="35"/>
      <c r="J451" s="35"/>
      <c r="K451" s="36"/>
      <c r="L451" s="7"/>
    </row>
    <row r="452" spans="1:12" hidden="1" x14ac:dyDescent="0.25">
      <c r="A452" s="7" t="s">
        <v>120</v>
      </c>
    </row>
    <row r="453" spans="1:12" hidden="1" x14ac:dyDescent="0.25">
      <c r="A453" s="7" t="s">
        <v>121</v>
      </c>
    </row>
    <row r="454" spans="1:12" x14ac:dyDescent="0.25">
      <c r="A454" s="7">
        <v>6</v>
      </c>
      <c r="B454" s="17" t="s">
        <v>318</v>
      </c>
      <c r="C454" s="17"/>
      <c r="D454" s="124" t="s">
        <v>105</v>
      </c>
      <c r="E454" s="124"/>
      <c r="F454" s="124"/>
      <c r="G454" s="35"/>
      <c r="H454" s="35"/>
      <c r="I454" s="35"/>
      <c r="J454" s="35"/>
      <c r="K454" s="36"/>
      <c r="L454" s="7"/>
    </row>
    <row r="455" spans="1:12" hidden="1" x14ac:dyDescent="0.25">
      <c r="A455" s="7" t="s">
        <v>120</v>
      </c>
    </row>
    <row r="456" spans="1:12" hidden="1" x14ac:dyDescent="0.25">
      <c r="A456" s="7" t="s">
        <v>121</v>
      </c>
    </row>
    <row r="457" spans="1:12" x14ac:dyDescent="0.25">
      <c r="A457" s="7">
        <v>6</v>
      </c>
      <c r="B457" s="17" t="s">
        <v>319</v>
      </c>
      <c r="C457" s="17"/>
      <c r="D457" s="124" t="s">
        <v>320</v>
      </c>
      <c r="E457" s="124"/>
      <c r="F457" s="124"/>
      <c r="G457" s="35"/>
      <c r="H457" s="35"/>
      <c r="I457" s="35"/>
      <c r="J457" s="35"/>
      <c r="K457" s="36"/>
      <c r="L457" s="7"/>
    </row>
    <row r="458" spans="1:12" hidden="1" x14ac:dyDescent="0.25">
      <c r="A458" s="7" t="s">
        <v>120</v>
      </c>
    </row>
    <row r="459" spans="1:12" hidden="1" x14ac:dyDescent="0.25">
      <c r="A459" s="7" t="s">
        <v>121</v>
      </c>
    </row>
    <row r="460" spans="1:12" x14ac:dyDescent="0.25">
      <c r="A460" s="7">
        <v>6</v>
      </c>
      <c r="B460" s="17" t="s">
        <v>321</v>
      </c>
      <c r="C460" s="17"/>
      <c r="D460" s="124" t="s">
        <v>322</v>
      </c>
      <c r="E460" s="124"/>
      <c r="F460" s="124"/>
      <c r="G460" s="35"/>
      <c r="H460" s="35"/>
      <c r="I460" s="35"/>
      <c r="J460" s="35"/>
      <c r="K460" s="36"/>
      <c r="L460" s="7"/>
    </row>
    <row r="461" spans="1:12" hidden="1" x14ac:dyDescent="0.25">
      <c r="A461" s="7" t="s">
        <v>120</v>
      </c>
    </row>
    <row r="462" spans="1:12" hidden="1" x14ac:dyDescent="0.25">
      <c r="A462" s="7" t="s">
        <v>121</v>
      </c>
    </row>
    <row r="463" spans="1:12" x14ac:dyDescent="0.25">
      <c r="A463" s="7">
        <v>6</v>
      </c>
      <c r="B463" s="17" t="s">
        <v>323</v>
      </c>
      <c r="C463" s="17"/>
      <c r="D463" s="124" t="s">
        <v>324</v>
      </c>
      <c r="E463" s="124"/>
      <c r="F463" s="124"/>
      <c r="G463" s="35"/>
      <c r="H463" s="35"/>
      <c r="I463" s="35"/>
      <c r="J463" s="35"/>
      <c r="K463" s="36"/>
      <c r="L463" s="7"/>
    </row>
    <row r="464" spans="1:12" hidden="1" x14ac:dyDescent="0.25">
      <c r="A464" s="7" t="s">
        <v>120</v>
      </c>
    </row>
    <row r="465" spans="1:18" hidden="1" x14ac:dyDescent="0.25">
      <c r="A465" s="7" t="s">
        <v>121</v>
      </c>
    </row>
    <row r="466" spans="1:18" x14ac:dyDescent="0.25">
      <c r="A466" s="7">
        <v>6</v>
      </c>
      <c r="B466" s="17" t="s">
        <v>325</v>
      </c>
      <c r="C466" s="17"/>
      <c r="D466" s="124" t="s">
        <v>326</v>
      </c>
      <c r="E466" s="124"/>
      <c r="F466" s="124"/>
      <c r="G466" s="35"/>
      <c r="H466" s="35"/>
      <c r="I466" s="35"/>
      <c r="J466" s="35"/>
      <c r="K466" s="36"/>
      <c r="L466" s="7"/>
    </row>
    <row r="467" spans="1:18" hidden="1" x14ac:dyDescent="0.25">
      <c r="A467" s="7" t="s">
        <v>120</v>
      </c>
    </row>
    <row r="468" spans="1:18" hidden="1" x14ac:dyDescent="0.25">
      <c r="A468" s="7" t="s">
        <v>121</v>
      </c>
    </row>
    <row r="469" spans="1:18" x14ac:dyDescent="0.25">
      <c r="A469" s="7">
        <v>5</v>
      </c>
      <c r="B469" s="17" t="s">
        <v>327</v>
      </c>
      <c r="C469" s="17"/>
      <c r="D469" s="121" t="s">
        <v>328</v>
      </c>
      <c r="E469" s="121"/>
      <c r="F469" s="121"/>
      <c r="G469" s="30"/>
      <c r="H469" s="30"/>
      <c r="I469" s="30"/>
      <c r="J469" s="30"/>
      <c r="K469" s="31"/>
      <c r="L469" s="7"/>
    </row>
    <row r="470" spans="1:18" hidden="1" x14ac:dyDescent="0.25">
      <c r="A470" s="7" t="s">
        <v>64</v>
      </c>
    </row>
    <row r="471" spans="1:18" x14ac:dyDescent="0.25">
      <c r="A471" s="7">
        <v>9</v>
      </c>
      <c r="B471" s="22" t="s">
        <v>329</v>
      </c>
      <c r="C471" s="22"/>
      <c r="D471" s="119" t="s">
        <v>330</v>
      </c>
      <c r="E471" s="120"/>
      <c r="F471" s="120"/>
      <c r="G471" s="24" t="s">
        <v>46</v>
      </c>
      <c r="H471" s="25">
        <v>1</v>
      </c>
      <c r="I471" s="26"/>
      <c r="J471" s="27"/>
      <c r="K471" s="28">
        <f>IF(AND(H471= "",I471= ""), 0, ROUND(ROUND(J471, 2) * ROUND(IF(I471="",H471,I471),  0), 2))</f>
        <v>0</v>
      </c>
      <c r="L471" s="7"/>
      <c r="N471" s="29">
        <v>0.2</v>
      </c>
      <c r="R471" s="7">
        <v>1484</v>
      </c>
    </row>
    <row r="472" spans="1:18" hidden="1" x14ac:dyDescent="0.25">
      <c r="A472" s="7" t="s">
        <v>47</v>
      </c>
    </row>
    <row r="473" spans="1:18" hidden="1" x14ac:dyDescent="0.25">
      <c r="A473" s="7" t="s">
        <v>47</v>
      </c>
    </row>
    <row r="474" spans="1:18" hidden="1" x14ac:dyDescent="0.25">
      <c r="A474" s="7" t="s">
        <v>48</v>
      </c>
    </row>
    <row r="475" spans="1:18" x14ac:dyDescent="0.25">
      <c r="A475" s="7">
        <v>9</v>
      </c>
      <c r="B475" s="22" t="s">
        <v>331</v>
      </c>
      <c r="C475" s="22"/>
      <c r="D475" s="119" t="s">
        <v>332</v>
      </c>
      <c r="E475" s="120"/>
      <c r="F475" s="120"/>
      <c r="G475" s="24" t="s">
        <v>14</v>
      </c>
      <c r="H475" s="25">
        <v>6</v>
      </c>
      <c r="I475" s="26"/>
      <c r="J475" s="27"/>
      <c r="K475" s="28">
        <f>IF(AND(H475= "",I475= ""), 0, ROUND(ROUND(J475, 2) * ROUND(IF(I475="",H475,I475),  0), 2))</f>
        <v>0</v>
      </c>
      <c r="L475" s="7"/>
      <c r="N475" s="29">
        <v>0.2</v>
      </c>
      <c r="R475" s="7">
        <v>1484</v>
      </c>
    </row>
    <row r="476" spans="1:18" hidden="1" x14ac:dyDescent="0.25">
      <c r="A476" s="7" t="s">
        <v>47</v>
      </c>
    </row>
    <row r="477" spans="1:18" hidden="1" x14ac:dyDescent="0.25">
      <c r="A477" s="7" t="s">
        <v>48</v>
      </c>
    </row>
    <row r="478" spans="1:18" x14ac:dyDescent="0.25">
      <c r="A478" s="7">
        <v>5</v>
      </c>
      <c r="B478" s="17" t="s">
        <v>333</v>
      </c>
      <c r="C478" s="17"/>
      <c r="D478" s="121" t="s">
        <v>262</v>
      </c>
      <c r="E478" s="121"/>
      <c r="F478" s="121"/>
      <c r="G478" s="30"/>
      <c r="H478" s="30"/>
      <c r="I478" s="30"/>
      <c r="J478" s="30"/>
      <c r="K478" s="31"/>
      <c r="L478" s="7"/>
    </row>
    <row r="479" spans="1:18" x14ac:dyDescent="0.25">
      <c r="A479" s="7">
        <v>6</v>
      </c>
      <c r="B479" s="17" t="s">
        <v>334</v>
      </c>
      <c r="C479" s="17"/>
      <c r="D479" s="124" t="s">
        <v>335</v>
      </c>
      <c r="E479" s="124"/>
      <c r="F479" s="124"/>
      <c r="G479" s="35"/>
      <c r="H479" s="35"/>
      <c r="I479" s="35"/>
      <c r="J479" s="35"/>
      <c r="K479" s="36"/>
      <c r="L479" s="7"/>
    </row>
    <row r="480" spans="1:18" hidden="1" x14ac:dyDescent="0.25">
      <c r="A480" s="7" t="s">
        <v>120</v>
      </c>
    </row>
    <row r="481" spans="1:18" ht="22.5" customHeight="1" x14ac:dyDescent="0.25">
      <c r="A481" s="7">
        <v>9</v>
      </c>
      <c r="B481" s="22" t="s">
        <v>336</v>
      </c>
      <c r="C481" s="22"/>
      <c r="D481" s="119" t="s">
        <v>337</v>
      </c>
      <c r="E481" s="120"/>
      <c r="F481" s="120"/>
      <c r="G481" s="24" t="s">
        <v>46</v>
      </c>
      <c r="H481" s="25">
        <v>1</v>
      </c>
      <c r="I481" s="26"/>
      <c r="J481" s="27"/>
      <c r="K481" s="28">
        <f>IF(AND(H481= "",I481= ""), 0, ROUND(ROUND(J481, 2) * ROUND(IF(I481="",H481,I481),  0), 2))</f>
        <v>0</v>
      </c>
      <c r="L481" s="7"/>
      <c r="N481" s="29">
        <v>0.2</v>
      </c>
      <c r="R481" s="7">
        <v>1484</v>
      </c>
    </row>
    <row r="482" spans="1:18" hidden="1" x14ac:dyDescent="0.25">
      <c r="A482" s="7" t="s">
        <v>47</v>
      </c>
    </row>
    <row r="483" spans="1:18" hidden="1" x14ac:dyDescent="0.25">
      <c r="A483" s="7" t="s">
        <v>48</v>
      </c>
    </row>
    <row r="484" spans="1:18" hidden="1" x14ac:dyDescent="0.25">
      <c r="A484" s="7" t="s">
        <v>121</v>
      </c>
    </row>
    <row r="485" spans="1:18" hidden="1" x14ac:dyDescent="0.25">
      <c r="A485" s="7" t="s">
        <v>64</v>
      </c>
    </row>
    <row r="486" spans="1:18" x14ac:dyDescent="0.25">
      <c r="A486" s="7">
        <v>6</v>
      </c>
      <c r="B486" s="17" t="s">
        <v>338</v>
      </c>
      <c r="C486" s="17"/>
      <c r="D486" s="124" t="s">
        <v>339</v>
      </c>
      <c r="E486" s="124"/>
      <c r="F486" s="124"/>
      <c r="G486" s="35"/>
      <c r="H486" s="35"/>
      <c r="I486" s="35"/>
      <c r="J486" s="35"/>
      <c r="K486" s="36"/>
      <c r="L486" s="7"/>
    </row>
    <row r="487" spans="1:18" hidden="1" x14ac:dyDescent="0.25">
      <c r="A487" s="7" t="s">
        <v>120</v>
      </c>
    </row>
    <row r="488" spans="1:18" hidden="1" x14ac:dyDescent="0.25">
      <c r="A488" s="32" t="s">
        <v>134</v>
      </c>
    </row>
    <row r="489" spans="1:18" hidden="1" x14ac:dyDescent="0.25">
      <c r="A489" s="7" t="s">
        <v>120</v>
      </c>
    </row>
    <row r="490" spans="1:18" x14ac:dyDescent="0.25">
      <c r="A490" s="7">
        <v>9</v>
      </c>
      <c r="B490" s="22" t="s">
        <v>340</v>
      </c>
      <c r="C490" s="22"/>
      <c r="D490" s="119" t="s">
        <v>341</v>
      </c>
      <c r="E490" s="120"/>
      <c r="F490" s="120"/>
      <c r="G490" s="24" t="s">
        <v>46</v>
      </c>
      <c r="H490" s="25">
        <v>1</v>
      </c>
      <c r="I490" s="26"/>
      <c r="J490" s="27"/>
      <c r="K490" s="28">
        <f>IF(AND(H490= "",I490= ""), 0, ROUND(ROUND(J490, 2) * ROUND(IF(I490="",H490,I490),  0), 2))</f>
        <v>0</v>
      </c>
      <c r="L490" s="7"/>
      <c r="N490" s="29">
        <v>0.2</v>
      </c>
      <c r="R490" s="7">
        <v>1484</v>
      </c>
    </row>
    <row r="491" spans="1:18" hidden="1" x14ac:dyDescent="0.25">
      <c r="A491" s="7" t="s">
        <v>48</v>
      </c>
    </row>
    <row r="492" spans="1:18" x14ac:dyDescent="0.25">
      <c r="A492" s="7">
        <v>9</v>
      </c>
      <c r="B492" s="22" t="s">
        <v>342</v>
      </c>
      <c r="C492" s="22"/>
      <c r="D492" s="119" t="s">
        <v>343</v>
      </c>
      <c r="E492" s="120"/>
      <c r="F492" s="120"/>
      <c r="G492" s="24" t="s">
        <v>46</v>
      </c>
      <c r="H492" s="25">
        <v>1</v>
      </c>
      <c r="I492" s="26"/>
      <c r="J492" s="27"/>
      <c r="K492" s="28">
        <f>IF(AND(H492= "",I492= ""), 0, ROUND(ROUND(J492, 2) * ROUND(IF(I492="",H492,I492),  0), 2))</f>
        <v>0</v>
      </c>
      <c r="L492" s="7"/>
      <c r="N492" s="29">
        <v>0.2</v>
      </c>
      <c r="R492" s="7">
        <v>1484</v>
      </c>
    </row>
    <row r="493" spans="1:18" hidden="1" x14ac:dyDescent="0.25">
      <c r="A493" s="7" t="s">
        <v>47</v>
      </c>
    </row>
    <row r="494" spans="1:18" hidden="1" x14ac:dyDescent="0.25">
      <c r="A494" s="7" t="s">
        <v>48</v>
      </c>
    </row>
    <row r="495" spans="1:18" x14ac:dyDescent="0.25">
      <c r="A495" s="7">
        <v>9</v>
      </c>
      <c r="B495" s="22" t="s">
        <v>344</v>
      </c>
      <c r="C495" s="22"/>
      <c r="D495" s="119" t="s">
        <v>345</v>
      </c>
      <c r="E495" s="120"/>
      <c r="F495" s="120"/>
      <c r="G495" s="24" t="s">
        <v>46</v>
      </c>
      <c r="H495" s="25">
        <v>1</v>
      </c>
      <c r="I495" s="26"/>
      <c r="J495" s="27"/>
      <c r="K495" s="28">
        <f>IF(AND(H495= "",I495= ""), 0, ROUND(ROUND(J495, 2) * ROUND(IF(I495="",H495,I495),  0), 2))</f>
        <v>0</v>
      </c>
      <c r="L495" s="7"/>
      <c r="N495" s="29">
        <v>0.2</v>
      </c>
      <c r="R495" s="7">
        <v>1484</v>
      </c>
    </row>
    <row r="496" spans="1:18" hidden="1" x14ac:dyDescent="0.25">
      <c r="A496" s="7" t="s">
        <v>47</v>
      </c>
    </row>
    <row r="497" spans="1:18" hidden="1" x14ac:dyDescent="0.25">
      <c r="A497" s="7" t="s">
        <v>48</v>
      </c>
    </row>
    <row r="498" spans="1:18" hidden="1" x14ac:dyDescent="0.25">
      <c r="A498" s="7" t="s">
        <v>121</v>
      </c>
    </row>
    <row r="499" spans="1:18" x14ac:dyDescent="0.25">
      <c r="A499" s="7">
        <v>5</v>
      </c>
      <c r="B499" s="17" t="s">
        <v>346</v>
      </c>
      <c r="C499" s="17"/>
      <c r="D499" s="121" t="s">
        <v>347</v>
      </c>
      <c r="E499" s="121"/>
      <c r="F499" s="121"/>
      <c r="G499" s="30"/>
      <c r="H499" s="30"/>
      <c r="I499" s="30"/>
      <c r="J499" s="30"/>
      <c r="K499" s="31"/>
      <c r="L499" s="7"/>
    </row>
    <row r="500" spans="1:18" x14ac:dyDescent="0.25">
      <c r="A500" s="7">
        <v>9</v>
      </c>
      <c r="B500" s="22" t="s">
        <v>348</v>
      </c>
      <c r="C500" s="22"/>
      <c r="D500" s="119" t="s">
        <v>349</v>
      </c>
      <c r="E500" s="120"/>
      <c r="F500" s="120"/>
      <c r="G500" s="24" t="s">
        <v>46</v>
      </c>
      <c r="H500" s="25">
        <v>1</v>
      </c>
      <c r="I500" s="26"/>
      <c r="J500" s="27"/>
      <c r="K500" s="28">
        <f>IF(AND(H500= "",I500= ""), 0, ROUND(ROUND(J500, 2) * ROUND(IF(I500="",H500,I500),  0), 2))</f>
        <v>0</v>
      </c>
      <c r="L500" s="7"/>
      <c r="N500" s="29">
        <v>0.2</v>
      </c>
      <c r="R500" s="7">
        <v>1484</v>
      </c>
    </row>
    <row r="501" spans="1:18" hidden="1" x14ac:dyDescent="0.25">
      <c r="A501" s="7" t="s">
        <v>47</v>
      </c>
    </row>
    <row r="502" spans="1:18" hidden="1" x14ac:dyDescent="0.25">
      <c r="A502" s="7" t="s">
        <v>48</v>
      </c>
    </row>
    <row r="503" spans="1:18" x14ac:dyDescent="0.25">
      <c r="A503" s="7">
        <v>9</v>
      </c>
      <c r="B503" s="22" t="s">
        <v>350</v>
      </c>
      <c r="C503" s="22"/>
      <c r="D503" s="119" t="s">
        <v>351</v>
      </c>
      <c r="E503" s="120"/>
      <c r="F503" s="120"/>
      <c r="G503" s="24" t="s">
        <v>46</v>
      </c>
      <c r="H503" s="25">
        <v>1</v>
      </c>
      <c r="I503" s="26"/>
      <c r="J503" s="27"/>
      <c r="K503" s="28">
        <f>IF(AND(H503= "",I503= ""), 0, ROUND(ROUND(J503, 2) * ROUND(IF(I503="",H503,I503),  0), 2))</f>
        <v>0</v>
      </c>
      <c r="L503" s="7"/>
      <c r="N503" s="29">
        <v>0.2</v>
      </c>
      <c r="R503" s="7">
        <v>1484</v>
      </c>
    </row>
    <row r="504" spans="1:18" hidden="1" x14ac:dyDescent="0.25">
      <c r="A504" s="7" t="s">
        <v>47</v>
      </c>
    </row>
    <row r="505" spans="1:18" hidden="1" x14ac:dyDescent="0.25">
      <c r="A505" s="7" t="s">
        <v>48</v>
      </c>
    </row>
    <row r="506" spans="1:18" hidden="1" x14ac:dyDescent="0.25">
      <c r="A506" s="7" t="s">
        <v>64</v>
      </c>
    </row>
    <row r="507" spans="1:18" x14ac:dyDescent="0.25">
      <c r="A507" s="7">
        <v>5</v>
      </c>
      <c r="B507" s="17" t="s">
        <v>352</v>
      </c>
      <c r="C507" s="17"/>
      <c r="D507" s="121" t="s">
        <v>353</v>
      </c>
      <c r="E507" s="121"/>
      <c r="F507" s="121"/>
      <c r="G507" s="30"/>
      <c r="H507" s="30"/>
      <c r="I507" s="30"/>
      <c r="J507" s="30"/>
      <c r="K507" s="31"/>
      <c r="L507" s="7"/>
    </row>
    <row r="508" spans="1:18" x14ac:dyDescent="0.25">
      <c r="A508" s="7">
        <v>9</v>
      </c>
      <c r="B508" s="22" t="s">
        <v>354</v>
      </c>
      <c r="C508" s="22"/>
      <c r="D508" s="119" t="s">
        <v>349</v>
      </c>
      <c r="E508" s="120"/>
      <c r="F508" s="120"/>
      <c r="G508" s="24" t="s">
        <v>46</v>
      </c>
      <c r="H508" s="25">
        <v>1</v>
      </c>
      <c r="I508" s="26"/>
      <c r="J508" s="27"/>
      <c r="K508" s="28">
        <f>IF(AND(H508= "",I508= ""), 0, ROUND(ROUND(J508, 2) * ROUND(IF(I508="",H508,I508),  0), 2))</f>
        <v>0</v>
      </c>
      <c r="L508" s="7"/>
      <c r="N508" s="29">
        <v>0.2</v>
      </c>
      <c r="R508" s="7">
        <v>1484</v>
      </c>
    </row>
    <row r="509" spans="1:18" hidden="1" x14ac:dyDescent="0.25">
      <c r="A509" s="7" t="s">
        <v>47</v>
      </c>
    </row>
    <row r="510" spans="1:18" hidden="1" x14ac:dyDescent="0.25">
      <c r="A510" s="7" t="s">
        <v>48</v>
      </c>
    </row>
    <row r="511" spans="1:18" x14ac:dyDescent="0.25">
      <c r="A511" s="7">
        <v>9</v>
      </c>
      <c r="B511" s="22" t="s">
        <v>355</v>
      </c>
      <c r="C511" s="22"/>
      <c r="D511" s="119" t="s">
        <v>351</v>
      </c>
      <c r="E511" s="120"/>
      <c r="F511" s="120"/>
      <c r="G511" s="24" t="s">
        <v>46</v>
      </c>
      <c r="H511" s="25">
        <v>1</v>
      </c>
      <c r="I511" s="26"/>
      <c r="J511" s="27"/>
      <c r="K511" s="28">
        <f>IF(AND(H511= "",I511= ""), 0, ROUND(ROUND(J511, 2) * ROUND(IF(I511="",H511,I511),  0), 2))</f>
        <v>0</v>
      </c>
      <c r="L511" s="7"/>
      <c r="N511" s="29">
        <v>0.2</v>
      </c>
      <c r="R511" s="7">
        <v>1484</v>
      </c>
    </row>
    <row r="512" spans="1:18" hidden="1" x14ac:dyDescent="0.25">
      <c r="A512" s="7" t="s">
        <v>47</v>
      </c>
    </row>
    <row r="513" spans="1:18" hidden="1" x14ac:dyDescent="0.25">
      <c r="A513" s="7" t="s">
        <v>48</v>
      </c>
    </row>
    <row r="514" spans="1:18" hidden="1" x14ac:dyDescent="0.25">
      <c r="A514" s="7" t="s">
        <v>64</v>
      </c>
    </row>
    <row r="515" spans="1:18" x14ac:dyDescent="0.25">
      <c r="A515" s="7">
        <v>5</v>
      </c>
      <c r="B515" s="17" t="s">
        <v>356</v>
      </c>
      <c r="C515" s="17"/>
      <c r="D515" s="121" t="s">
        <v>357</v>
      </c>
      <c r="E515" s="121"/>
      <c r="F515" s="121"/>
      <c r="G515" s="30"/>
      <c r="H515" s="30"/>
      <c r="I515" s="30"/>
      <c r="J515" s="30"/>
      <c r="K515" s="31"/>
      <c r="L515" s="7"/>
    </row>
    <row r="516" spans="1:18" x14ac:dyDescent="0.25">
      <c r="A516" s="7">
        <v>6</v>
      </c>
      <c r="B516" s="17" t="s">
        <v>358</v>
      </c>
      <c r="C516" s="17"/>
      <c r="D516" s="124" t="s">
        <v>105</v>
      </c>
      <c r="E516" s="124"/>
      <c r="F516" s="124"/>
      <c r="G516" s="35"/>
      <c r="H516" s="35"/>
      <c r="I516" s="35"/>
      <c r="J516" s="35"/>
      <c r="K516" s="36"/>
      <c r="L516" s="7"/>
    </row>
    <row r="517" spans="1:18" hidden="1" x14ac:dyDescent="0.25">
      <c r="A517" s="7" t="s">
        <v>120</v>
      </c>
    </row>
    <row r="518" spans="1:18" hidden="1" x14ac:dyDescent="0.25">
      <c r="A518" s="32" t="s">
        <v>359</v>
      </c>
    </row>
    <row r="519" spans="1:18" hidden="1" x14ac:dyDescent="0.25">
      <c r="A519" s="7" t="s">
        <v>120</v>
      </c>
    </row>
    <row r="520" spans="1:18" hidden="1" x14ac:dyDescent="0.25">
      <c r="A520" s="32" t="s">
        <v>360</v>
      </c>
    </row>
    <row r="521" spans="1:18" hidden="1" x14ac:dyDescent="0.25">
      <c r="A521" s="7" t="s">
        <v>120</v>
      </c>
    </row>
    <row r="522" spans="1:18" hidden="1" x14ac:dyDescent="0.25">
      <c r="A522" s="7" t="s">
        <v>121</v>
      </c>
    </row>
    <row r="523" spans="1:18" x14ac:dyDescent="0.25">
      <c r="A523" s="7">
        <v>6</v>
      </c>
      <c r="B523" s="17" t="s">
        <v>361</v>
      </c>
      <c r="C523" s="17"/>
      <c r="D523" s="124" t="s">
        <v>362</v>
      </c>
      <c r="E523" s="124"/>
      <c r="F523" s="124"/>
      <c r="G523" s="35"/>
      <c r="H523" s="35"/>
      <c r="I523" s="35"/>
      <c r="J523" s="35"/>
      <c r="K523" s="36"/>
      <c r="L523" s="7"/>
    </row>
    <row r="524" spans="1:18" hidden="1" x14ac:dyDescent="0.25">
      <c r="A524" s="7" t="s">
        <v>120</v>
      </c>
    </row>
    <row r="525" spans="1:18" hidden="1" x14ac:dyDescent="0.25">
      <c r="A525" s="7" t="s">
        <v>121</v>
      </c>
    </row>
    <row r="526" spans="1:18" x14ac:dyDescent="0.25">
      <c r="A526" s="7">
        <v>6</v>
      </c>
      <c r="B526" s="17" t="s">
        <v>363</v>
      </c>
      <c r="C526" s="17"/>
      <c r="D526" s="124" t="s">
        <v>364</v>
      </c>
      <c r="E526" s="124"/>
      <c r="F526" s="124"/>
      <c r="G526" s="35"/>
      <c r="H526" s="35"/>
      <c r="I526" s="35"/>
      <c r="J526" s="35"/>
      <c r="K526" s="36"/>
      <c r="L526" s="7"/>
    </row>
    <row r="527" spans="1:18" hidden="1" x14ac:dyDescent="0.25">
      <c r="A527" s="7" t="s">
        <v>120</v>
      </c>
    </row>
    <row r="528" spans="1:18" ht="16.5" x14ac:dyDescent="0.25">
      <c r="A528" s="7">
        <v>9</v>
      </c>
      <c r="B528" s="22" t="s">
        <v>365</v>
      </c>
      <c r="C528" s="22"/>
      <c r="D528" s="119" t="s">
        <v>366</v>
      </c>
      <c r="E528" s="120"/>
      <c r="F528" s="120"/>
      <c r="G528" s="24" t="s">
        <v>46</v>
      </c>
      <c r="H528" s="25">
        <v>1</v>
      </c>
      <c r="I528" s="26"/>
      <c r="J528" s="27"/>
      <c r="K528" s="28">
        <f>IF(AND(H528= "",I528= ""), 0, ROUND(ROUND(J528, 2) * ROUND(IF(I528="",H528,I528),  0), 2))</f>
        <v>0</v>
      </c>
      <c r="L528" s="7"/>
      <c r="N528" s="29">
        <v>0.2</v>
      </c>
      <c r="R528" s="7">
        <v>1484</v>
      </c>
    </row>
    <row r="529" spans="1:18" hidden="1" x14ac:dyDescent="0.25">
      <c r="A529" s="7" t="s">
        <v>48</v>
      </c>
    </row>
    <row r="530" spans="1:18" ht="16.5" x14ac:dyDescent="0.25">
      <c r="A530" s="7">
        <v>9</v>
      </c>
      <c r="B530" s="22" t="s">
        <v>367</v>
      </c>
      <c r="C530" s="22"/>
      <c r="D530" s="119" t="s">
        <v>368</v>
      </c>
      <c r="E530" s="120"/>
      <c r="F530" s="120"/>
      <c r="G530" s="24" t="s">
        <v>46</v>
      </c>
      <c r="H530" s="25">
        <v>1</v>
      </c>
      <c r="I530" s="26"/>
      <c r="J530" s="27"/>
      <c r="K530" s="28">
        <f>IF(AND(H530= "",I530= ""), 0, ROUND(ROUND(J530, 2) * ROUND(IF(I530="",H530,I530),  0), 2))</f>
        <v>0</v>
      </c>
      <c r="L530" s="7"/>
      <c r="N530" s="29">
        <v>0.2</v>
      </c>
      <c r="R530" s="7">
        <v>1484</v>
      </c>
    </row>
    <row r="531" spans="1:18" hidden="1" x14ac:dyDescent="0.25">
      <c r="A531" s="7" t="s">
        <v>47</v>
      </c>
    </row>
    <row r="532" spans="1:18" hidden="1" x14ac:dyDescent="0.25">
      <c r="A532" s="7" t="s">
        <v>48</v>
      </c>
    </row>
    <row r="533" spans="1:18" hidden="1" x14ac:dyDescent="0.25">
      <c r="A533" s="7" t="s">
        <v>121</v>
      </c>
    </row>
    <row r="534" spans="1:18" x14ac:dyDescent="0.25">
      <c r="A534" s="7">
        <v>6</v>
      </c>
      <c r="B534" s="17" t="s">
        <v>369</v>
      </c>
      <c r="C534" s="17"/>
      <c r="D534" s="124" t="s">
        <v>370</v>
      </c>
      <c r="E534" s="124"/>
      <c r="F534" s="124"/>
      <c r="G534" s="35"/>
      <c r="H534" s="35"/>
      <c r="I534" s="35"/>
      <c r="J534" s="35"/>
      <c r="K534" s="36"/>
      <c r="L534" s="7"/>
    </row>
    <row r="535" spans="1:18" ht="16.5" x14ac:dyDescent="0.25">
      <c r="A535" s="7">
        <v>9</v>
      </c>
      <c r="B535" s="22" t="s">
        <v>371</v>
      </c>
      <c r="C535" s="22"/>
      <c r="D535" s="119" t="s">
        <v>372</v>
      </c>
      <c r="E535" s="120"/>
      <c r="F535" s="120"/>
      <c r="G535" s="24" t="s">
        <v>46</v>
      </c>
      <c r="H535" s="25">
        <v>1</v>
      </c>
      <c r="I535" s="26"/>
      <c r="J535" s="27"/>
      <c r="K535" s="28">
        <f>IF(AND(H535= "",I535= ""), 0, ROUND(ROUND(J535, 2) * ROUND(IF(I535="",H535,I535),  0), 2))</f>
        <v>0</v>
      </c>
      <c r="L535" s="7"/>
      <c r="N535" s="29">
        <v>0.2</v>
      </c>
      <c r="R535" s="7">
        <v>1484</v>
      </c>
    </row>
    <row r="536" spans="1:18" hidden="1" x14ac:dyDescent="0.25">
      <c r="A536" s="7" t="s">
        <v>47</v>
      </c>
    </row>
    <row r="537" spans="1:18" hidden="1" x14ac:dyDescent="0.25">
      <c r="A537" s="7" t="s">
        <v>48</v>
      </c>
    </row>
    <row r="538" spans="1:18" hidden="1" x14ac:dyDescent="0.25">
      <c r="A538" s="7" t="s">
        <v>121</v>
      </c>
    </row>
    <row r="539" spans="1:18" hidden="1" x14ac:dyDescent="0.25">
      <c r="A539" s="7" t="s">
        <v>64</v>
      </c>
    </row>
    <row r="540" spans="1:18" x14ac:dyDescent="0.25">
      <c r="A540" s="7" t="s">
        <v>55</v>
      </c>
      <c r="B540" s="23"/>
      <c r="C540" s="23"/>
      <c r="D540" s="112"/>
      <c r="E540" s="112"/>
      <c r="F540" s="112"/>
      <c r="K540" s="23"/>
    </row>
    <row r="541" spans="1:18" ht="25.5" customHeight="1" x14ac:dyDescent="0.25">
      <c r="B541" s="23"/>
      <c r="C541" s="23"/>
      <c r="D541" s="115" t="s">
        <v>313</v>
      </c>
      <c r="E541" s="116"/>
      <c r="F541" s="116"/>
      <c r="G541" s="113"/>
      <c r="H541" s="113"/>
      <c r="I541" s="113"/>
      <c r="J541" s="113"/>
      <c r="K541" s="114"/>
    </row>
    <row r="542" spans="1:18" x14ac:dyDescent="0.25">
      <c r="B542" s="23"/>
      <c r="C542" s="23"/>
      <c r="D542" s="118"/>
      <c r="E542" s="62"/>
      <c r="F542" s="62"/>
      <c r="G542" s="62"/>
      <c r="H542" s="62"/>
      <c r="I542" s="62"/>
      <c r="J542" s="62"/>
      <c r="K542" s="117"/>
    </row>
    <row r="543" spans="1:18" x14ac:dyDescent="0.25">
      <c r="B543" s="23"/>
      <c r="C543" s="23"/>
      <c r="D543" s="109" t="s">
        <v>56</v>
      </c>
      <c r="E543" s="110"/>
      <c r="F543" s="110"/>
      <c r="G543" s="107">
        <f>SUMIF(L448:L540, IF(L447="","",L447), K448:K540)</f>
        <v>0</v>
      </c>
      <c r="H543" s="107"/>
      <c r="I543" s="107"/>
      <c r="J543" s="107"/>
      <c r="K543" s="108"/>
    </row>
    <row r="544" spans="1:18" hidden="1" x14ac:dyDescent="0.25">
      <c r="B544" s="23"/>
      <c r="C544" s="23"/>
      <c r="D544" s="105" t="s">
        <v>57</v>
      </c>
      <c r="E544" s="106"/>
      <c r="F544" s="106"/>
      <c r="G544" s="103">
        <f>ROUND(SUMIF(L448:L540, IF(L447="","",L447), K448:K540) * 0.2, 2)</f>
        <v>0</v>
      </c>
      <c r="H544" s="103"/>
      <c r="I544" s="103"/>
      <c r="J544" s="103"/>
      <c r="K544" s="104"/>
    </row>
    <row r="545" spans="1:18" hidden="1" x14ac:dyDescent="0.25">
      <c r="B545" s="23"/>
      <c r="C545" s="23"/>
      <c r="D545" s="109" t="s">
        <v>58</v>
      </c>
      <c r="E545" s="110"/>
      <c r="F545" s="110"/>
      <c r="G545" s="107">
        <f>SUM(G543:G544)</f>
        <v>0</v>
      </c>
      <c r="H545" s="107"/>
      <c r="I545" s="107"/>
      <c r="J545" s="107"/>
      <c r="K545" s="108"/>
    </row>
    <row r="546" spans="1:18" x14ac:dyDescent="0.25">
      <c r="A546" s="7">
        <v>4</v>
      </c>
      <c r="B546" s="17" t="s">
        <v>373</v>
      </c>
      <c r="C546" s="17"/>
      <c r="D546" s="122" t="s">
        <v>374</v>
      </c>
      <c r="E546" s="122"/>
      <c r="F546" s="122"/>
      <c r="G546" s="20"/>
      <c r="H546" s="20"/>
      <c r="I546" s="20"/>
      <c r="J546" s="20"/>
      <c r="K546" s="21"/>
      <c r="L546" s="7"/>
    </row>
    <row r="547" spans="1:18" hidden="1" x14ac:dyDescent="0.25">
      <c r="A547" s="7" t="s">
        <v>81</v>
      </c>
    </row>
    <row r="548" spans="1:18" x14ac:dyDescent="0.25">
      <c r="A548" s="7">
        <v>6</v>
      </c>
      <c r="B548" s="17" t="s">
        <v>375</v>
      </c>
      <c r="C548" s="17"/>
      <c r="D548" s="124" t="s">
        <v>328</v>
      </c>
      <c r="E548" s="124"/>
      <c r="F548" s="124"/>
      <c r="G548" s="35"/>
      <c r="H548" s="35"/>
      <c r="I548" s="35"/>
      <c r="J548" s="35"/>
      <c r="K548" s="36"/>
      <c r="L548" s="7"/>
    </row>
    <row r="549" spans="1:18" x14ac:dyDescent="0.25">
      <c r="A549" s="7">
        <v>9</v>
      </c>
      <c r="B549" s="22" t="s">
        <v>376</v>
      </c>
      <c r="C549" s="22"/>
      <c r="D549" s="119" t="s">
        <v>377</v>
      </c>
      <c r="E549" s="120"/>
      <c r="F549" s="120"/>
      <c r="G549" s="24" t="s">
        <v>14</v>
      </c>
      <c r="H549" s="25">
        <v>2</v>
      </c>
      <c r="I549" s="26"/>
      <c r="J549" s="27"/>
      <c r="K549" s="28">
        <f>IF(AND(H549= "",I549= ""), 0, ROUND(ROUND(J549, 2) * ROUND(IF(I549="",H549,I549),  0), 2))</f>
        <v>0</v>
      </c>
      <c r="L549" s="7"/>
      <c r="N549" s="29">
        <v>0.2</v>
      </c>
      <c r="R549" s="7">
        <v>1484</v>
      </c>
    </row>
    <row r="550" spans="1:18" hidden="1" x14ac:dyDescent="0.25">
      <c r="A550" s="32" t="s">
        <v>67</v>
      </c>
    </row>
    <row r="551" spans="1:18" hidden="1" x14ac:dyDescent="0.25">
      <c r="A551" s="7" t="s">
        <v>48</v>
      </c>
    </row>
    <row r="552" spans="1:18" x14ac:dyDescent="0.25">
      <c r="A552" s="7">
        <v>9</v>
      </c>
      <c r="B552" s="22" t="s">
        <v>378</v>
      </c>
      <c r="C552" s="22"/>
      <c r="D552" s="119" t="s">
        <v>379</v>
      </c>
      <c r="E552" s="120"/>
      <c r="F552" s="120"/>
      <c r="G552" s="24" t="s">
        <v>14</v>
      </c>
      <c r="H552" s="25">
        <v>2</v>
      </c>
      <c r="I552" s="26"/>
      <c r="J552" s="27"/>
      <c r="K552" s="28">
        <f>IF(AND(H552= "",I552= ""), 0, ROUND(ROUND(J552, 2) * ROUND(IF(I552="",H552,I552),  0), 2))</f>
        <v>0</v>
      </c>
      <c r="L552" s="7" t="s">
        <v>380</v>
      </c>
      <c r="M552" s="7">
        <v>138950</v>
      </c>
      <c r="N552" s="29">
        <v>0.2</v>
      </c>
      <c r="R552" s="7">
        <v>1484</v>
      </c>
    </row>
    <row r="553" spans="1:18" hidden="1" x14ac:dyDescent="0.25">
      <c r="A553" s="32" t="s">
        <v>67</v>
      </c>
    </row>
    <row r="554" spans="1:18" hidden="1" x14ac:dyDescent="0.25">
      <c r="A554" s="7" t="s">
        <v>48</v>
      </c>
    </row>
    <row r="555" spans="1:18" x14ac:dyDescent="0.25">
      <c r="A555" s="7">
        <v>9</v>
      </c>
      <c r="B555" s="22" t="s">
        <v>381</v>
      </c>
      <c r="C555" s="22"/>
      <c r="D555" s="119" t="s">
        <v>382</v>
      </c>
      <c r="E555" s="120"/>
      <c r="F555" s="120"/>
      <c r="G555" s="24" t="s">
        <v>14</v>
      </c>
      <c r="H555" s="25">
        <v>1</v>
      </c>
      <c r="I555" s="26"/>
      <c r="J555" s="27"/>
      <c r="K555" s="28">
        <f>IF(AND(H555= "",I555= ""), 0, ROUND(ROUND(J555, 2) * ROUND(IF(I555="",H555,I555),  0), 2))</f>
        <v>0</v>
      </c>
      <c r="L555" s="7"/>
      <c r="N555" s="29">
        <v>0.2</v>
      </c>
      <c r="R555" s="7">
        <v>1484</v>
      </c>
    </row>
    <row r="556" spans="1:18" hidden="1" x14ac:dyDescent="0.25">
      <c r="A556" s="32" t="s">
        <v>67</v>
      </c>
    </row>
    <row r="557" spans="1:18" hidden="1" x14ac:dyDescent="0.25">
      <c r="A557" s="7" t="s">
        <v>48</v>
      </c>
    </row>
    <row r="558" spans="1:18" hidden="1" x14ac:dyDescent="0.25">
      <c r="A558" s="7" t="s">
        <v>121</v>
      </c>
    </row>
    <row r="559" spans="1:18" x14ac:dyDescent="0.25">
      <c r="A559" s="7">
        <v>6</v>
      </c>
      <c r="B559" s="17" t="s">
        <v>383</v>
      </c>
      <c r="C559" s="17"/>
      <c r="D559" s="124" t="s">
        <v>384</v>
      </c>
      <c r="E559" s="124"/>
      <c r="F559" s="124"/>
      <c r="G559" s="35"/>
      <c r="H559" s="35"/>
      <c r="I559" s="35"/>
      <c r="J559" s="35"/>
      <c r="K559" s="36"/>
      <c r="L559" s="7"/>
    </row>
    <row r="560" spans="1:18" hidden="1" x14ac:dyDescent="0.25">
      <c r="A560" s="7" t="s">
        <v>120</v>
      </c>
    </row>
    <row r="561" spans="1:18" x14ac:dyDescent="0.25">
      <c r="A561" s="7">
        <v>9</v>
      </c>
      <c r="B561" s="22" t="s">
        <v>385</v>
      </c>
      <c r="C561" s="22"/>
      <c r="D561" s="119" t="s">
        <v>386</v>
      </c>
      <c r="E561" s="120"/>
      <c r="F561" s="120"/>
      <c r="G561" s="24" t="s">
        <v>46</v>
      </c>
      <c r="H561" s="25">
        <v>1</v>
      </c>
      <c r="I561" s="26"/>
      <c r="J561" s="27"/>
      <c r="K561" s="28">
        <f>IF(AND(H561= "",I561= ""), 0, ROUND(ROUND(J561, 2) * ROUND(IF(I561="",H561,I561),  0), 2))</f>
        <v>0</v>
      </c>
      <c r="L561" s="7"/>
      <c r="N561" s="29">
        <v>0.2</v>
      </c>
      <c r="R561" s="7">
        <v>1484</v>
      </c>
    </row>
    <row r="562" spans="1:18" hidden="1" x14ac:dyDescent="0.25">
      <c r="A562" s="7" t="s">
        <v>48</v>
      </c>
    </row>
    <row r="563" spans="1:18" hidden="1" x14ac:dyDescent="0.25">
      <c r="A563" s="7" t="s">
        <v>121</v>
      </c>
    </row>
    <row r="564" spans="1:18" x14ac:dyDescent="0.25">
      <c r="A564" s="7">
        <v>6</v>
      </c>
      <c r="B564" s="17" t="s">
        <v>387</v>
      </c>
      <c r="C564" s="17"/>
      <c r="D564" s="124" t="s">
        <v>388</v>
      </c>
      <c r="E564" s="124"/>
      <c r="F564" s="124"/>
      <c r="G564" s="35"/>
      <c r="H564" s="35"/>
      <c r="I564" s="35"/>
      <c r="J564" s="35"/>
      <c r="K564" s="36"/>
      <c r="L564" s="7"/>
    </row>
    <row r="565" spans="1:18" x14ac:dyDescent="0.25">
      <c r="A565" s="7">
        <v>9</v>
      </c>
      <c r="B565" s="22" t="s">
        <v>389</v>
      </c>
      <c r="C565" s="22"/>
      <c r="D565" s="119" t="s">
        <v>390</v>
      </c>
      <c r="E565" s="120"/>
      <c r="F565" s="120"/>
      <c r="G565" s="24" t="s">
        <v>46</v>
      </c>
      <c r="H565" s="25">
        <v>1</v>
      </c>
      <c r="I565" s="26"/>
      <c r="J565" s="27"/>
      <c r="K565" s="28">
        <f>IF(AND(H565= "",I565= ""), 0, ROUND(ROUND(J565, 2) * ROUND(IF(I565="",H565,I565),  0), 2))</f>
        <v>0</v>
      </c>
      <c r="L565" s="7"/>
      <c r="N565" s="29">
        <v>0.2</v>
      </c>
      <c r="R565" s="7">
        <v>1484</v>
      </c>
    </row>
    <row r="566" spans="1:18" hidden="1" x14ac:dyDescent="0.25">
      <c r="A566" s="7" t="s">
        <v>47</v>
      </c>
    </row>
    <row r="567" spans="1:18" hidden="1" x14ac:dyDescent="0.25">
      <c r="A567" s="7" t="s">
        <v>47</v>
      </c>
    </row>
    <row r="568" spans="1:18" hidden="1" x14ac:dyDescent="0.25">
      <c r="A568" s="7" t="s">
        <v>48</v>
      </c>
    </row>
    <row r="569" spans="1:18" hidden="1" x14ac:dyDescent="0.25">
      <c r="A569" s="7" t="s">
        <v>121</v>
      </c>
    </row>
    <row r="570" spans="1:18" x14ac:dyDescent="0.25">
      <c r="A570" s="7" t="s">
        <v>55</v>
      </c>
      <c r="B570" s="23"/>
      <c r="C570" s="23"/>
      <c r="D570" s="112"/>
      <c r="E570" s="112"/>
      <c r="F570" s="112"/>
      <c r="K570" s="23"/>
    </row>
    <row r="571" spans="1:18" x14ac:dyDescent="0.25">
      <c r="B571" s="23"/>
      <c r="C571" s="23"/>
      <c r="D571" s="115" t="s">
        <v>374</v>
      </c>
      <c r="E571" s="116"/>
      <c r="F571" s="116"/>
      <c r="G571" s="113"/>
      <c r="H571" s="113"/>
      <c r="I571" s="113"/>
      <c r="J571" s="113"/>
      <c r="K571" s="114"/>
    </row>
    <row r="572" spans="1:18" x14ac:dyDescent="0.25">
      <c r="B572" s="23"/>
      <c r="C572" s="23"/>
      <c r="D572" s="118"/>
      <c r="E572" s="62"/>
      <c r="F572" s="62"/>
      <c r="G572" s="62"/>
      <c r="H572" s="62"/>
      <c r="I572" s="62"/>
      <c r="J572" s="62"/>
      <c r="K572" s="117"/>
    </row>
    <row r="573" spans="1:18" x14ac:dyDescent="0.25">
      <c r="B573" s="23"/>
      <c r="C573" s="23"/>
      <c r="D573" s="109" t="s">
        <v>56</v>
      </c>
      <c r="E573" s="110"/>
      <c r="F573" s="110"/>
      <c r="G573" s="107">
        <f>SUMIF(L547:L570, IF(L546="","",L546), K547:K570)</f>
        <v>0</v>
      </c>
      <c r="H573" s="107"/>
      <c r="I573" s="107"/>
      <c r="J573" s="107"/>
      <c r="K573" s="108"/>
    </row>
    <row r="574" spans="1:18" hidden="1" x14ac:dyDescent="0.25">
      <c r="B574" s="23"/>
      <c r="C574" s="23"/>
      <c r="D574" s="105" t="s">
        <v>57</v>
      </c>
      <c r="E574" s="106"/>
      <c r="F574" s="106"/>
      <c r="G574" s="103">
        <f>ROUND(SUMIF(L547:L570, IF(L546="","",L546), K547:K570) * 0.2, 2)</f>
        <v>0</v>
      </c>
      <c r="H574" s="103"/>
      <c r="I574" s="103"/>
      <c r="J574" s="103"/>
      <c r="K574" s="104"/>
    </row>
    <row r="575" spans="1:18" hidden="1" x14ac:dyDescent="0.25">
      <c r="B575" s="23"/>
      <c r="C575" s="23"/>
      <c r="D575" s="109" t="s">
        <v>58</v>
      </c>
      <c r="E575" s="110"/>
      <c r="F575" s="110"/>
      <c r="G575" s="107">
        <f>SUM(G573:G574)</f>
        <v>0</v>
      </c>
      <c r="H575" s="107"/>
      <c r="I575" s="107"/>
      <c r="J575" s="107"/>
      <c r="K575" s="108"/>
    </row>
    <row r="576" spans="1:18" x14ac:dyDescent="0.25">
      <c r="A576" s="7" t="s">
        <v>40</v>
      </c>
      <c r="B576" s="23"/>
      <c r="C576" s="23"/>
      <c r="D576" s="112"/>
      <c r="E576" s="112"/>
      <c r="F576" s="112"/>
      <c r="K576" s="23"/>
    </row>
    <row r="577" spans="1:18" x14ac:dyDescent="0.25">
      <c r="B577" s="23"/>
      <c r="C577" s="23"/>
      <c r="D577" s="115" t="s">
        <v>41</v>
      </c>
      <c r="E577" s="116"/>
      <c r="F577" s="116"/>
      <c r="G577" s="113"/>
      <c r="H577" s="113"/>
      <c r="I577" s="113"/>
      <c r="J577" s="113"/>
      <c r="K577" s="114"/>
    </row>
    <row r="578" spans="1:18" x14ac:dyDescent="0.25">
      <c r="B578" s="23"/>
      <c r="C578" s="23"/>
      <c r="D578" s="118"/>
      <c r="E578" s="62"/>
      <c r="F578" s="62"/>
      <c r="G578" s="62"/>
      <c r="H578" s="62"/>
      <c r="I578" s="62"/>
      <c r="J578" s="62"/>
      <c r="K578" s="117"/>
    </row>
    <row r="579" spans="1:18" x14ac:dyDescent="0.25">
      <c r="B579" s="23"/>
      <c r="C579" s="23"/>
      <c r="D579" s="109" t="s">
        <v>56</v>
      </c>
      <c r="E579" s="110"/>
      <c r="F579" s="110"/>
      <c r="G579" s="107">
        <f>SUMIF(L10:L576, IF(L9="","",L9), K10:K576)</f>
        <v>0</v>
      </c>
      <c r="H579" s="107"/>
      <c r="I579" s="107"/>
      <c r="J579" s="107"/>
      <c r="K579" s="108"/>
    </row>
    <row r="580" spans="1:18" hidden="1" x14ac:dyDescent="0.25">
      <c r="B580" s="23"/>
      <c r="C580" s="23"/>
      <c r="D580" s="105" t="s">
        <v>57</v>
      </c>
      <c r="E580" s="106"/>
      <c r="F580" s="106"/>
      <c r="G580" s="103">
        <f>ROUND(SUMIF(L10:L576, IF(L9="","",L9), K10:K576) * 0.2, 2)</f>
        <v>0</v>
      </c>
      <c r="H580" s="103"/>
      <c r="I580" s="103"/>
      <c r="J580" s="103"/>
      <c r="K580" s="104"/>
    </row>
    <row r="581" spans="1:18" hidden="1" x14ac:dyDescent="0.25">
      <c r="B581" s="23"/>
      <c r="C581" s="23"/>
      <c r="D581" s="109" t="s">
        <v>58</v>
      </c>
      <c r="E581" s="110"/>
      <c r="F581" s="110"/>
      <c r="G581" s="107">
        <f>SUM(G579:G580)</f>
        <v>0</v>
      </c>
      <c r="H581" s="107"/>
      <c r="I581" s="107"/>
      <c r="J581" s="107"/>
      <c r="K581" s="108"/>
    </row>
    <row r="582" spans="1:18" ht="31.5" customHeight="1" x14ac:dyDescent="0.25">
      <c r="A582" s="7">
        <v>3</v>
      </c>
      <c r="B582" s="17">
        <v>4</v>
      </c>
      <c r="C582" s="17"/>
      <c r="D582" s="123" t="s">
        <v>391</v>
      </c>
      <c r="E582" s="123"/>
      <c r="F582" s="123"/>
      <c r="G582" s="18"/>
      <c r="H582" s="18"/>
      <c r="I582" s="18"/>
      <c r="J582" s="18"/>
      <c r="K582" s="19"/>
      <c r="L582" s="7"/>
    </row>
    <row r="583" spans="1:18" x14ac:dyDescent="0.25">
      <c r="A583" s="7">
        <v>4</v>
      </c>
      <c r="B583" s="17" t="s">
        <v>392</v>
      </c>
      <c r="C583" s="17"/>
      <c r="D583" s="122" t="s">
        <v>393</v>
      </c>
      <c r="E583" s="122"/>
      <c r="F583" s="122"/>
      <c r="G583" s="20"/>
      <c r="H583" s="20"/>
      <c r="I583" s="20"/>
      <c r="J583" s="20"/>
      <c r="K583" s="21"/>
      <c r="L583" s="7"/>
    </row>
    <row r="584" spans="1:18" x14ac:dyDescent="0.25">
      <c r="A584" s="7">
        <v>5</v>
      </c>
      <c r="B584" s="17" t="s">
        <v>394</v>
      </c>
      <c r="C584" s="17"/>
      <c r="D584" s="121" t="s">
        <v>114</v>
      </c>
      <c r="E584" s="121"/>
      <c r="F584" s="121"/>
      <c r="G584" s="30"/>
      <c r="H584" s="30"/>
      <c r="I584" s="30"/>
      <c r="J584" s="30"/>
      <c r="K584" s="31"/>
      <c r="L584" s="7"/>
    </row>
    <row r="585" spans="1:18" hidden="1" x14ac:dyDescent="0.25">
      <c r="A585" s="7" t="s">
        <v>63</v>
      </c>
    </row>
    <row r="586" spans="1:18" hidden="1" x14ac:dyDescent="0.25">
      <c r="A586" s="7" t="s">
        <v>64</v>
      </c>
    </row>
    <row r="587" spans="1:18" x14ac:dyDescent="0.25">
      <c r="A587" s="7">
        <v>5</v>
      </c>
      <c r="B587" s="17" t="s">
        <v>395</v>
      </c>
      <c r="C587" s="17"/>
      <c r="D587" s="121" t="s">
        <v>396</v>
      </c>
      <c r="E587" s="121"/>
      <c r="F587" s="121"/>
      <c r="G587" s="30"/>
      <c r="H587" s="30"/>
      <c r="I587" s="30"/>
      <c r="J587" s="30"/>
      <c r="K587" s="31"/>
      <c r="L587" s="7"/>
    </row>
    <row r="588" spans="1:18" hidden="1" x14ac:dyDescent="0.25">
      <c r="A588" s="7" t="s">
        <v>63</v>
      </c>
    </row>
    <row r="589" spans="1:18" hidden="1" x14ac:dyDescent="0.25">
      <c r="A589" s="7" t="s">
        <v>64</v>
      </c>
    </row>
    <row r="590" spans="1:18" x14ac:dyDescent="0.25">
      <c r="A590" s="7">
        <v>9</v>
      </c>
      <c r="B590" s="22" t="s">
        <v>397</v>
      </c>
      <c r="C590" s="22"/>
      <c r="D590" s="119" t="s">
        <v>398</v>
      </c>
      <c r="E590" s="120"/>
      <c r="F590" s="120"/>
      <c r="G590" s="24" t="s">
        <v>46</v>
      </c>
      <c r="H590" s="25">
        <v>1</v>
      </c>
      <c r="I590" s="26"/>
      <c r="J590" s="27"/>
      <c r="K590" s="28">
        <f>IF(AND(H590= "",I590= ""), 0, ROUND(ROUND(J590, 2) * ROUND(IF(I590="",H590,I590),  0), 2))</f>
        <v>0</v>
      </c>
      <c r="L590" s="7"/>
      <c r="N590" s="29">
        <v>0.2</v>
      </c>
      <c r="R590" s="7">
        <v>1484</v>
      </c>
    </row>
    <row r="591" spans="1:18" hidden="1" x14ac:dyDescent="0.25">
      <c r="A591" s="7" t="s">
        <v>47</v>
      </c>
    </row>
    <row r="592" spans="1:18" hidden="1" x14ac:dyDescent="0.25">
      <c r="A592" s="7" t="s">
        <v>48</v>
      </c>
    </row>
    <row r="593" spans="1:18" x14ac:dyDescent="0.25">
      <c r="A593" s="7">
        <v>9</v>
      </c>
      <c r="B593" s="22" t="s">
        <v>399</v>
      </c>
      <c r="C593" s="22"/>
      <c r="D593" s="119" t="s">
        <v>400</v>
      </c>
      <c r="E593" s="120"/>
      <c r="F593" s="120"/>
      <c r="G593" s="24" t="s">
        <v>46</v>
      </c>
      <c r="H593" s="25">
        <v>1</v>
      </c>
      <c r="I593" s="26"/>
      <c r="J593" s="27"/>
      <c r="K593" s="28">
        <f>IF(AND(H593= "",I593= ""), 0, ROUND(ROUND(J593, 2) * ROUND(IF(I593="",H593,I593),  0), 2))</f>
        <v>0</v>
      </c>
      <c r="L593" s="7"/>
      <c r="N593" s="29">
        <v>0.2</v>
      </c>
      <c r="R593" s="7">
        <v>1484</v>
      </c>
    </row>
    <row r="594" spans="1:18" hidden="1" x14ac:dyDescent="0.25">
      <c r="A594" s="7" t="s">
        <v>47</v>
      </c>
    </row>
    <row r="595" spans="1:18" hidden="1" x14ac:dyDescent="0.25">
      <c r="A595" s="7" t="s">
        <v>48</v>
      </c>
    </row>
    <row r="596" spans="1:18" x14ac:dyDescent="0.25">
      <c r="A596" s="7">
        <v>9</v>
      </c>
      <c r="B596" s="22" t="s">
        <v>401</v>
      </c>
      <c r="C596" s="22"/>
      <c r="D596" s="119" t="s">
        <v>402</v>
      </c>
      <c r="E596" s="120"/>
      <c r="F596" s="120"/>
      <c r="G596" s="24" t="s">
        <v>46</v>
      </c>
      <c r="H596" s="25">
        <v>1</v>
      </c>
      <c r="I596" s="26"/>
      <c r="J596" s="27"/>
      <c r="K596" s="28">
        <f>IF(AND(H596= "",I596= ""), 0, ROUND(ROUND(J596, 2) * ROUND(IF(I596="",H596,I596),  0), 2))</f>
        <v>0</v>
      </c>
      <c r="L596" s="7"/>
      <c r="N596" s="29">
        <v>0.2</v>
      </c>
      <c r="R596" s="7">
        <v>1484</v>
      </c>
    </row>
    <row r="597" spans="1:18" hidden="1" x14ac:dyDescent="0.25">
      <c r="A597" s="7" t="s">
        <v>47</v>
      </c>
    </row>
    <row r="598" spans="1:18" hidden="1" x14ac:dyDescent="0.25">
      <c r="A598" s="7" t="s">
        <v>48</v>
      </c>
    </row>
    <row r="599" spans="1:18" x14ac:dyDescent="0.25">
      <c r="A599" s="7" t="s">
        <v>55</v>
      </c>
      <c r="B599" s="23"/>
      <c r="C599" s="23"/>
      <c r="D599" s="112"/>
      <c r="E599" s="112"/>
      <c r="F599" s="112"/>
      <c r="K599" s="23"/>
    </row>
    <row r="600" spans="1:18" x14ac:dyDescent="0.25">
      <c r="B600" s="23"/>
      <c r="C600" s="23"/>
      <c r="D600" s="115" t="s">
        <v>393</v>
      </c>
      <c r="E600" s="116"/>
      <c r="F600" s="116"/>
      <c r="G600" s="113"/>
      <c r="H600" s="113"/>
      <c r="I600" s="113"/>
      <c r="J600" s="113"/>
      <c r="K600" s="114"/>
    </row>
    <row r="601" spans="1:18" x14ac:dyDescent="0.25">
      <c r="B601" s="23"/>
      <c r="C601" s="23"/>
      <c r="D601" s="118"/>
      <c r="E601" s="62"/>
      <c r="F601" s="62"/>
      <c r="G601" s="62"/>
      <c r="H601" s="62"/>
      <c r="I601" s="62"/>
      <c r="J601" s="62"/>
      <c r="K601" s="117"/>
    </row>
    <row r="602" spans="1:18" x14ac:dyDescent="0.25">
      <c r="B602" s="23"/>
      <c r="C602" s="23"/>
      <c r="D602" s="109" t="s">
        <v>56</v>
      </c>
      <c r="E602" s="110"/>
      <c r="F602" s="110"/>
      <c r="G602" s="107">
        <f>SUMIF(L584:L599, IF(L583="","",L583), K584:K599)</f>
        <v>0</v>
      </c>
      <c r="H602" s="107"/>
      <c r="I602" s="107"/>
      <c r="J602" s="107"/>
      <c r="K602" s="108"/>
    </row>
    <row r="603" spans="1:18" hidden="1" x14ac:dyDescent="0.25">
      <c r="B603" s="23"/>
      <c r="C603" s="23"/>
      <c r="D603" s="105" t="s">
        <v>57</v>
      </c>
      <c r="E603" s="106"/>
      <c r="F603" s="106"/>
      <c r="G603" s="103">
        <f>ROUND(SUMIF(L584:L599, IF(L583="","",L583), K584:K599) * 0.2, 2)</f>
        <v>0</v>
      </c>
      <c r="H603" s="103"/>
      <c r="I603" s="103"/>
      <c r="J603" s="103"/>
      <c r="K603" s="104"/>
    </row>
    <row r="604" spans="1:18" hidden="1" x14ac:dyDescent="0.25">
      <c r="B604" s="23"/>
      <c r="C604" s="23"/>
      <c r="D604" s="109" t="s">
        <v>58</v>
      </c>
      <c r="E604" s="110"/>
      <c r="F604" s="110"/>
      <c r="G604" s="107">
        <f>SUM(G602:G603)</f>
        <v>0</v>
      </c>
      <c r="H604" s="107"/>
      <c r="I604" s="107"/>
      <c r="J604" s="107"/>
      <c r="K604" s="108"/>
    </row>
    <row r="605" spans="1:18" x14ac:dyDescent="0.25">
      <c r="A605" s="7" t="s">
        <v>40</v>
      </c>
      <c r="B605" s="23"/>
      <c r="C605" s="23"/>
      <c r="D605" s="112"/>
      <c r="E605" s="112"/>
      <c r="F605" s="112"/>
      <c r="K605" s="23"/>
    </row>
    <row r="606" spans="1:18" x14ac:dyDescent="0.25">
      <c r="B606" s="23"/>
      <c r="C606" s="23"/>
      <c r="D606" s="115" t="s">
        <v>391</v>
      </c>
      <c r="E606" s="116"/>
      <c r="F606" s="116"/>
      <c r="G606" s="113"/>
      <c r="H606" s="113"/>
      <c r="I606" s="113"/>
      <c r="J606" s="113"/>
      <c r="K606" s="114"/>
    </row>
    <row r="607" spans="1:18" x14ac:dyDescent="0.25">
      <c r="B607" s="23"/>
      <c r="C607" s="23"/>
      <c r="D607" s="118"/>
      <c r="E607" s="62"/>
      <c r="F607" s="62"/>
      <c r="G607" s="62"/>
      <c r="H607" s="62"/>
      <c r="I607" s="62"/>
      <c r="J607" s="62"/>
      <c r="K607" s="117"/>
    </row>
    <row r="608" spans="1:18" x14ac:dyDescent="0.25">
      <c r="B608" s="23"/>
      <c r="C608" s="23"/>
      <c r="D608" s="109" t="s">
        <v>56</v>
      </c>
      <c r="E608" s="110"/>
      <c r="F608" s="110"/>
      <c r="G608" s="107">
        <f>SUMIF(L583:L605, IF(L582="","",L582), K583:K605)</f>
        <v>0</v>
      </c>
      <c r="H608" s="107"/>
      <c r="I608" s="107"/>
      <c r="J608" s="107"/>
      <c r="K608" s="108"/>
    </row>
    <row r="609" spans="1:18" hidden="1" x14ac:dyDescent="0.25">
      <c r="B609" s="23"/>
      <c r="C609" s="23"/>
      <c r="D609" s="105" t="s">
        <v>57</v>
      </c>
      <c r="E609" s="106"/>
      <c r="F609" s="106"/>
      <c r="G609" s="103">
        <f>ROUND(SUMIF(L583:L605, IF(L582="","",L582), K583:K605) * 0.2, 2)</f>
        <v>0</v>
      </c>
      <c r="H609" s="103"/>
      <c r="I609" s="103"/>
      <c r="J609" s="103"/>
      <c r="K609" s="104"/>
    </row>
    <row r="610" spans="1:18" hidden="1" x14ac:dyDescent="0.25">
      <c r="B610" s="23"/>
      <c r="C610" s="23"/>
      <c r="D610" s="109" t="s">
        <v>58</v>
      </c>
      <c r="E610" s="110"/>
      <c r="F610" s="110"/>
      <c r="G610" s="107">
        <f>SUM(G608:G609)</f>
        <v>0</v>
      </c>
      <c r="H610" s="107"/>
      <c r="I610" s="107"/>
      <c r="J610" s="107"/>
      <c r="K610" s="108"/>
    </row>
    <row r="611" spans="1:18" ht="47.25" customHeight="1" x14ac:dyDescent="0.25">
      <c r="A611" s="7">
        <v>3</v>
      </c>
      <c r="B611" s="17">
        <v>5</v>
      </c>
      <c r="C611" s="17"/>
      <c r="D611" s="123" t="s">
        <v>403</v>
      </c>
      <c r="E611" s="123"/>
      <c r="F611" s="123"/>
      <c r="G611" s="18"/>
      <c r="H611" s="18"/>
      <c r="I611" s="18"/>
      <c r="J611" s="18"/>
      <c r="K611" s="19"/>
      <c r="L611" s="7"/>
    </row>
    <row r="612" spans="1:18" ht="30" customHeight="1" x14ac:dyDescent="0.25">
      <c r="A612" s="7">
        <v>4</v>
      </c>
      <c r="B612" s="17" t="s">
        <v>404</v>
      </c>
      <c r="C612" s="17"/>
      <c r="D612" s="122" t="s">
        <v>405</v>
      </c>
      <c r="E612" s="122"/>
      <c r="F612" s="122"/>
      <c r="G612" s="20"/>
      <c r="H612" s="20"/>
      <c r="I612" s="20"/>
      <c r="J612" s="20"/>
      <c r="K612" s="21"/>
      <c r="L612" s="7"/>
    </row>
    <row r="613" spans="1:18" ht="22.5" customHeight="1" x14ac:dyDescent="0.25">
      <c r="A613" s="7">
        <v>9</v>
      </c>
      <c r="B613" s="22" t="s">
        <v>406</v>
      </c>
      <c r="C613" s="22"/>
      <c r="D613" s="119" t="s">
        <v>45</v>
      </c>
      <c r="E613" s="120"/>
      <c r="F613" s="120"/>
      <c r="G613" s="24" t="s">
        <v>46</v>
      </c>
      <c r="H613" s="25">
        <v>1</v>
      </c>
      <c r="I613" s="26"/>
      <c r="J613" s="27"/>
      <c r="K613" s="28">
        <f>IF(AND(H613= "",I613= ""), 0, ROUND(ROUND(J613, 2) * ROUND(IF(I613="",H613,I613),  0), 2))</f>
        <v>0</v>
      </c>
      <c r="L613" s="7"/>
      <c r="N613" s="29">
        <v>0.2</v>
      </c>
      <c r="R613" s="7">
        <v>1484</v>
      </c>
    </row>
    <row r="614" spans="1:18" hidden="1" x14ac:dyDescent="0.25">
      <c r="A614" s="7" t="s">
        <v>48</v>
      </c>
    </row>
    <row r="615" spans="1:18" ht="22.5" customHeight="1" x14ac:dyDescent="0.25">
      <c r="A615" s="7">
        <v>9</v>
      </c>
      <c r="B615" s="22" t="s">
        <v>407</v>
      </c>
      <c r="C615" s="22"/>
      <c r="D615" s="119" t="s">
        <v>50</v>
      </c>
      <c r="E615" s="120"/>
      <c r="F615" s="120"/>
      <c r="G615" s="24" t="s">
        <v>46</v>
      </c>
      <c r="H615" s="25">
        <v>1</v>
      </c>
      <c r="I615" s="26"/>
      <c r="J615" s="27"/>
      <c r="K615" s="28">
        <f>IF(AND(H615= "",I615= ""), 0, ROUND(ROUND(J615, 2) * ROUND(IF(I615="",H615,I615),  0), 2))</f>
        <v>0</v>
      </c>
      <c r="L615" s="7"/>
      <c r="N615" s="29">
        <v>0.2</v>
      </c>
      <c r="R615" s="7">
        <v>1484</v>
      </c>
    </row>
    <row r="616" spans="1:18" hidden="1" x14ac:dyDescent="0.25">
      <c r="A616" s="7" t="s">
        <v>48</v>
      </c>
    </row>
    <row r="617" spans="1:18" ht="22.5" customHeight="1" x14ac:dyDescent="0.25">
      <c r="A617" s="7">
        <v>9</v>
      </c>
      <c r="B617" s="22" t="s">
        <v>408</v>
      </c>
      <c r="C617" s="22"/>
      <c r="D617" s="119" t="s">
        <v>52</v>
      </c>
      <c r="E617" s="120"/>
      <c r="F617" s="120"/>
      <c r="G617" s="24" t="s">
        <v>46</v>
      </c>
      <c r="H617" s="25">
        <v>1</v>
      </c>
      <c r="I617" s="26"/>
      <c r="J617" s="27"/>
      <c r="K617" s="28">
        <f>IF(AND(H617= "",I617= ""), 0, ROUND(ROUND(J617, 2) * ROUND(IF(I617="",H617,I617),  0), 2))</f>
        <v>0</v>
      </c>
      <c r="L617" s="7"/>
      <c r="N617" s="29">
        <v>0.2</v>
      </c>
      <c r="R617" s="7">
        <v>1484</v>
      </c>
    </row>
    <row r="618" spans="1:18" hidden="1" x14ac:dyDescent="0.25">
      <c r="A618" s="7" t="s">
        <v>48</v>
      </c>
    </row>
    <row r="619" spans="1:18" x14ac:dyDescent="0.25">
      <c r="A619" s="7">
        <v>9</v>
      </c>
      <c r="B619" s="22" t="s">
        <v>409</v>
      </c>
      <c r="C619" s="22"/>
      <c r="D619" s="119" t="s">
        <v>54</v>
      </c>
      <c r="E619" s="120"/>
      <c r="F619" s="120"/>
      <c r="G619" s="24" t="s">
        <v>46</v>
      </c>
      <c r="H619" s="25">
        <v>1</v>
      </c>
      <c r="I619" s="26"/>
      <c r="J619" s="27"/>
      <c r="K619" s="28">
        <f>IF(AND(H619= "",I619= ""), 0, ROUND(ROUND(J619, 2) * ROUND(IF(I619="",H619,I619),  0), 2))</f>
        <v>0</v>
      </c>
      <c r="L619" s="7"/>
      <c r="N619" s="29">
        <v>0.2</v>
      </c>
      <c r="R619" s="7">
        <v>1484</v>
      </c>
    </row>
    <row r="620" spans="1:18" hidden="1" x14ac:dyDescent="0.25">
      <c r="A620" s="7" t="s">
        <v>48</v>
      </c>
    </row>
    <row r="621" spans="1:18" x14ac:dyDescent="0.25">
      <c r="A621" s="7" t="s">
        <v>55</v>
      </c>
      <c r="B621" s="23"/>
      <c r="C621" s="23"/>
      <c r="D621" s="112"/>
      <c r="E621" s="112"/>
      <c r="F621" s="112"/>
      <c r="K621" s="23"/>
    </row>
    <row r="622" spans="1:18" ht="25.5" customHeight="1" x14ac:dyDescent="0.25">
      <c r="B622" s="23"/>
      <c r="C622" s="23"/>
      <c r="D622" s="115" t="s">
        <v>405</v>
      </c>
      <c r="E622" s="116"/>
      <c r="F622" s="116"/>
      <c r="G622" s="113"/>
      <c r="H622" s="113"/>
      <c r="I622" s="113"/>
      <c r="J622" s="113"/>
      <c r="K622" s="114"/>
    </row>
    <row r="623" spans="1:18" x14ac:dyDescent="0.25">
      <c r="B623" s="23"/>
      <c r="C623" s="23"/>
      <c r="D623" s="118"/>
      <c r="E623" s="62"/>
      <c r="F623" s="62"/>
      <c r="G623" s="62"/>
      <c r="H623" s="62"/>
      <c r="I623" s="62"/>
      <c r="J623" s="62"/>
      <c r="K623" s="117"/>
    </row>
    <row r="624" spans="1:18" x14ac:dyDescent="0.25">
      <c r="B624" s="23"/>
      <c r="C624" s="23"/>
      <c r="D624" s="109" t="s">
        <v>56</v>
      </c>
      <c r="E624" s="110"/>
      <c r="F624" s="110"/>
      <c r="G624" s="107">
        <f>SUMIF(L613:L621, IF(L612="","",L612), K613:K621)</f>
        <v>0</v>
      </c>
      <c r="H624" s="107"/>
      <c r="I624" s="107"/>
      <c r="J624" s="107"/>
      <c r="K624" s="108"/>
    </row>
    <row r="625" spans="1:18" hidden="1" x14ac:dyDescent="0.25">
      <c r="B625" s="23"/>
      <c r="C625" s="23"/>
      <c r="D625" s="105" t="s">
        <v>57</v>
      </c>
      <c r="E625" s="106"/>
      <c r="F625" s="106"/>
      <c r="G625" s="103">
        <f>ROUND(SUMIF(L613:L621, IF(L612="","",L612), K613:K621) * 0.2, 2)</f>
        <v>0</v>
      </c>
      <c r="H625" s="103"/>
      <c r="I625" s="103"/>
      <c r="J625" s="103"/>
      <c r="K625" s="104"/>
    </row>
    <row r="626" spans="1:18" hidden="1" x14ac:dyDescent="0.25">
      <c r="B626" s="23"/>
      <c r="C626" s="23"/>
      <c r="D626" s="109" t="s">
        <v>58</v>
      </c>
      <c r="E626" s="110"/>
      <c r="F626" s="110"/>
      <c r="G626" s="107">
        <f>SUM(G624:G625)</f>
        <v>0</v>
      </c>
      <c r="H626" s="107"/>
      <c r="I626" s="107"/>
      <c r="J626" s="107"/>
      <c r="K626" s="108"/>
    </row>
    <row r="627" spans="1:18" x14ac:dyDescent="0.25">
      <c r="A627" s="7">
        <v>4</v>
      </c>
      <c r="B627" s="17" t="s">
        <v>410</v>
      </c>
      <c r="C627" s="17"/>
      <c r="D627" s="122" t="s">
        <v>411</v>
      </c>
      <c r="E627" s="122"/>
      <c r="F627" s="122"/>
      <c r="G627" s="20"/>
      <c r="H627" s="20"/>
      <c r="I627" s="20"/>
      <c r="J627" s="20"/>
      <c r="K627" s="21"/>
      <c r="L627" s="7"/>
    </row>
    <row r="628" spans="1:18" x14ac:dyDescent="0.25">
      <c r="A628" s="7">
        <v>5</v>
      </c>
      <c r="B628" s="17" t="s">
        <v>412</v>
      </c>
      <c r="C628" s="17"/>
      <c r="D628" s="121" t="s">
        <v>62</v>
      </c>
      <c r="E628" s="121"/>
      <c r="F628" s="121"/>
      <c r="G628" s="30"/>
      <c r="H628" s="30"/>
      <c r="I628" s="30"/>
      <c r="J628" s="30"/>
      <c r="K628" s="31"/>
      <c r="L628" s="7"/>
    </row>
    <row r="629" spans="1:18" hidden="1" x14ac:dyDescent="0.25">
      <c r="A629" s="7" t="s">
        <v>63</v>
      </c>
    </row>
    <row r="630" spans="1:18" hidden="1" x14ac:dyDescent="0.25">
      <c r="A630" s="7" t="s">
        <v>64</v>
      </c>
    </row>
    <row r="631" spans="1:18" x14ac:dyDescent="0.25">
      <c r="A631" s="7">
        <v>9</v>
      </c>
      <c r="B631" s="22" t="s">
        <v>413</v>
      </c>
      <c r="C631" s="22"/>
      <c r="D631" s="119" t="s">
        <v>60</v>
      </c>
      <c r="E631" s="120"/>
      <c r="F631" s="120"/>
      <c r="G631" s="24" t="s">
        <v>46</v>
      </c>
      <c r="H631" s="25">
        <v>1</v>
      </c>
      <c r="I631" s="26"/>
      <c r="J631" s="27"/>
      <c r="K631" s="28">
        <f>IF(AND(H631= "",I631= ""), 0, ROUND(ROUND(J631, 2) * ROUND(IF(I631="",H631,I631),  0), 2))</f>
        <v>0</v>
      </c>
      <c r="L631" s="7"/>
      <c r="N631" s="29">
        <v>0.2</v>
      </c>
      <c r="R631" s="7">
        <v>1484</v>
      </c>
    </row>
    <row r="632" spans="1:18" hidden="1" x14ac:dyDescent="0.25">
      <c r="A632" s="7" t="s">
        <v>48</v>
      </c>
    </row>
    <row r="633" spans="1:18" x14ac:dyDescent="0.25">
      <c r="A633" s="7">
        <v>9</v>
      </c>
      <c r="B633" s="22" t="s">
        <v>414</v>
      </c>
      <c r="C633" s="22"/>
      <c r="D633" s="119" t="s">
        <v>71</v>
      </c>
      <c r="E633" s="120"/>
      <c r="F633" s="120"/>
      <c r="G633" s="24" t="s">
        <v>46</v>
      </c>
      <c r="H633" s="25">
        <v>1</v>
      </c>
      <c r="I633" s="26"/>
      <c r="J633" s="27"/>
      <c r="K633" s="28">
        <f>IF(AND(H633= "",I633= ""), 0, ROUND(ROUND(J633, 2) * ROUND(IF(I633="",H633,I633),  0), 2))</f>
        <v>0</v>
      </c>
      <c r="L633" s="7"/>
      <c r="N633" s="29">
        <v>0.2</v>
      </c>
      <c r="R633" s="7">
        <v>1484</v>
      </c>
    </row>
    <row r="634" spans="1:18" hidden="1" x14ac:dyDescent="0.25">
      <c r="A634" s="7" t="s">
        <v>47</v>
      </c>
    </row>
    <row r="635" spans="1:18" hidden="1" x14ac:dyDescent="0.25">
      <c r="A635" s="7" t="s">
        <v>48</v>
      </c>
    </row>
    <row r="636" spans="1:18" x14ac:dyDescent="0.25">
      <c r="A636" s="7" t="s">
        <v>55</v>
      </c>
      <c r="B636" s="23"/>
      <c r="C636" s="23"/>
      <c r="D636" s="112"/>
      <c r="E636" s="112"/>
      <c r="F636" s="112"/>
      <c r="K636" s="23"/>
    </row>
    <row r="637" spans="1:18" x14ac:dyDescent="0.25">
      <c r="B637" s="23"/>
      <c r="C637" s="23"/>
      <c r="D637" s="115" t="s">
        <v>411</v>
      </c>
      <c r="E637" s="116"/>
      <c r="F637" s="116"/>
      <c r="G637" s="113"/>
      <c r="H637" s="113"/>
      <c r="I637" s="113"/>
      <c r="J637" s="113"/>
      <c r="K637" s="114"/>
    </row>
    <row r="638" spans="1:18" x14ac:dyDescent="0.25">
      <c r="B638" s="23"/>
      <c r="C638" s="23"/>
      <c r="D638" s="118"/>
      <c r="E638" s="62"/>
      <c r="F638" s="62"/>
      <c r="G638" s="62"/>
      <c r="H638" s="62"/>
      <c r="I638" s="62"/>
      <c r="J638" s="62"/>
      <c r="K638" s="117"/>
    </row>
    <row r="639" spans="1:18" x14ac:dyDescent="0.25">
      <c r="B639" s="23"/>
      <c r="C639" s="23"/>
      <c r="D639" s="109" t="s">
        <v>56</v>
      </c>
      <c r="E639" s="110"/>
      <c r="F639" s="110"/>
      <c r="G639" s="107">
        <f>SUMIF(L628:L636, IF(L627="","",L627), K628:K636)</f>
        <v>0</v>
      </c>
      <c r="H639" s="107"/>
      <c r="I639" s="107"/>
      <c r="J639" s="107"/>
      <c r="K639" s="108"/>
    </row>
    <row r="640" spans="1:18" hidden="1" x14ac:dyDescent="0.25">
      <c r="B640" s="23"/>
      <c r="C640" s="23"/>
      <c r="D640" s="105" t="s">
        <v>57</v>
      </c>
      <c r="E640" s="106"/>
      <c r="F640" s="106"/>
      <c r="G640" s="103">
        <f>ROUND(SUMIF(L628:L636, IF(L627="","",L627), K628:K636) * 0.2, 2)</f>
        <v>0</v>
      </c>
      <c r="H640" s="103"/>
      <c r="I640" s="103"/>
      <c r="J640" s="103"/>
      <c r="K640" s="104"/>
    </row>
    <row r="641" spans="1:18" hidden="1" x14ac:dyDescent="0.25">
      <c r="B641" s="23"/>
      <c r="C641" s="23"/>
      <c r="D641" s="109" t="s">
        <v>58</v>
      </c>
      <c r="E641" s="110"/>
      <c r="F641" s="110"/>
      <c r="G641" s="107">
        <f>SUM(G639:G640)</f>
        <v>0</v>
      </c>
      <c r="H641" s="107"/>
      <c r="I641" s="107"/>
      <c r="J641" s="107"/>
      <c r="K641" s="108"/>
    </row>
    <row r="642" spans="1:18" x14ac:dyDescent="0.25">
      <c r="A642" s="7">
        <v>4</v>
      </c>
      <c r="B642" s="17" t="s">
        <v>415</v>
      </c>
      <c r="C642" s="17"/>
      <c r="D642" s="122" t="s">
        <v>416</v>
      </c>
      <c r="E642" s="122"/>
      <c r="F642" s="122"/>
      <c r="G642" s="20"/>
      <c r="H642" s="20"/>
      <c r="I642" s="20"/>
      <c r="J642" s="20"/>
      <c r="K642" s="21"/>
      <c r="L642" s="7"/>
    </row>
    <row r="643" spans="1:18" x14ac:dyDescent="0.25">
      <c r="A643" s="7">
        <v>5</v>
      </c>
      <c r="B643" s="17" t="s">
        <v>417</v>
      </c>
      <c r="C643" s="17"/>
      <c r="D643" s="121" t="s">
        <v>418</v>
      </c>
      <c r="E643" s="121"/>
      <c r="F643" s="121"/>
      <c r="G643" s="30"/>
      <c r="H643" s="30"/>
      <c r="I643" s="30"/>
      <c r="J643" s="30"/>
      <c r="K643" s="31"/>
      <c r="L643" s="7"/>
    </row>
    <row r="644" spans="1:18" hidden="1" x14ac:dyDescent="0.25">
      <c r="A644" s="32" t="s">
        <v>115</v>
      </c>
    </row>
    <row r="645" spans="1:18" hidden="1" x14ac:dyDescent="0.25">
      <c r="A645" s="7" t="s">
        <v>64</v>
      </c>
    </row>
    <row r="646" spans="1:18" x14ac:dyDescent="0.25">
      <c r="A646" s="7">
        <v>5</v>
      </c>
      <c r="B646" s="17" t="s">
        <v>419</v>
      </c>
      <c r="C646" s="17"/>
      <c r="D646" s="121" t="s">
        <v>420</v>
      </c>
      <c r="E646" s="121"/>
      <c r="F646" s="121"/>
      <c r="G646" s="30"/>
      <c r="H646" s="30"/>
      <c r="I646" s="30"/>
      <c r="J646" s="30"/>
      <c r="K646" s="31"/>
      <c r="L646" s="7"/>
    </row>
    <row r="647" spans="1:18" hidden="1" x14ac:dyDescent="0.25">
      <c r="A647" s="7" t="s">
        <v>64</v>
      </c>
    </row>
    <row r="648" spans="1:18" x14ac:dyDescent="0.25">
      <c r="A648" s="7">
        <v>9</v>
      </c>
      <c r="B648" s="22" t="s">
        <v>421</v>
      </c>
      <c r="C648" s="22"/>
      <c r="D648" s="119" t="s">
        <v>422</v>
      </c>
      <c r="E648" s="120"/>
      <c r="F648" s="120"/>
      <c r="G648" s="24" t="s">
        <v>14</v>
      </c>
      <c r="H648" s="25">
        <v>3</v>
      </c>
      <c r="I648" s="26"/>
      <c r="J648" s="27"/>
      <c r="K648" s="28">
        <f>IF(AND(H648= "",I648= ""), 0, ROUND(ROUND(J648, 2) * ROUND(IF(I648="",H648,I648),  0), 2))</f>
        <v>0</v>
      </c>
      <c r="L648" s="7"/>
      <c r="N648" s="29">
        <v>0.2</v>
      </c>
      <c r="R648" s="7">
        <v>1484</v>
      </c>
    </row>
    <row r="649" spans="1:18" hidden="1" x14ac:dyDescent="0.25">
      <c r="A649" s="7" t="s">
        <v>47</v>
      </c>
    </row>
    <row r="650" spans="1:18" hidden="1" x14ac:dyDescent="0.25">
      <c r="A650" s="32" t="s">
        <v>143</v>
      </c>
    </row>
    <row r="651" spans="1:18" hidden="1" x14ac:dyDescent="0.25">
      <c r="A651" s="7" t="s">
        <v>48</v>
      </c>
    </row>
    <row r="652" spans="1:18" x14ac:dyDescent="0.25">
      <c r="A652" s="7">
        <v>9</v>
      </c>
      <c r="B652" s="22" t="s">
        <v>423</v>
      </c>
      <c r="C652" s="22"/>
      <c r="D652" s="119" t="s">
        <v>424</v>
      </c>
      <c r="E652" s="120"/>
      <c r="F652" s="120"/>
      <c r="G652" s="24" t="s">
        <v>14</v>
      </c>
      <c r="H652" s="25">
        <v>1</v>
      </c>
      <c r="I652" s="26"/>
      <c r="J652" s="27"/>
      <c r="K652" s="28">
        <f>IF(AND(H652= "",I652= ""), 0, ROUND(ROUND(J652, 2) * ROUND(IF(I652="",H652,I652),  0), 2))</f>
        <v>0</v>
      </c>
      <c r="L652" s="7"/>
      <c r="N652" s="29">
        <v>0.2</v>
      </c>
      <c r="R652" s="7">
        <v>1484</v>
      </c>
    </row>
    <row r="653" spans="1:18" hidden="1" x14ac:dyDescent="0.25">
      <c r="A653" s="7" t="s">
        <v>47</v>
      </c>
    </row>
    <row r="654" spans="1:18" hidden="1" x14ac:dyDescent="0.25">
      <c r="A654" s="32" t="s">
        <v>143</v>
      </c>
    </row>
    <row r="655" spans="1:18" hidden="1" x14ac:dyDescent="0.25">
      <c r="A655" s="7" t="s">
        <v>48</v>
      </c>
    </row>
    <row r="656" spans="1:18" x14ac:dyDescent="0.25">
      <c r="A656" s="7">
        <v>5</v>
      </c>
      <c r="B656" s="17" t="s">
        <v>425</v>
      </c>
      <c r="C656" s="17"/>
      <c r="D656" s="121" t="s">
        <v>426</v>
      </c>
      <c r="E656" s="121"/>
      <c r="F656" s="121"/>
      <c r="G656" s="30"/>
      <c r="H656" s="30"/>
      <c r="I656" s="30"/>
      <c r="J656" s="30"/>
      <c r="K656" s="31"/>
      <c r="L656" s="7"/>
    </row>
    <row r="657" spans="1:18" x14ac:dyDescent="0.25">
      <c r="A657" s="7">
        <v>9</v>
      </c>
      <c r="B657" s="22" t="s">
        <v>427</v>
      </c>
      <c r="C657" s="22"/>
      <c r="D657" s="119" t="s">
        <v>428</v>
      </c>
      <c r="E657" s="120"/>
      <c r="F657" s="120"/>
      <c r="G657" s="24" t="s">
        <v>429</v>
      </c>
      <c r="H657" s="37">
        <v>0</v>
      </c>
      <c r="I657" s="38"/>
      <c r="J657" s="27"/>
      <c r="K657" s="28">
        <f>IF(AND(H657= "",I657= ""), 0, ROUND(ROUND(J657, 2) * ROUND(IF(I657="",H657,I657),  3), 2))</f>
        <v>0</v>
      </c>
      <c r="L657" s="7"/>
      <c r="N657" s="29">
        <v>0.2</v>
      </c>
      <c r="R657" s="7">
        <v>1484</v>
      </c>
    </row>
    <row r="658" spans="1:18" hidden="1" x14ac:dyDescent="0.25">
      <c r="A658" s="7" t="s">
        <v>47</v>
      </c>
    </row>
    <row r="659" spans="1:18" hidden="1" x14ac:dyDescent="0.25">
      <c r="A659" s="7" t="s">
        <v>48</v>
      </c>
    </row>
    <row r="660" spans="1:18" hidden="1" x14ac:dyDescent="0.25">
      <c r="A660" s="7" t="s">
        <v>64</v>
      </c>
    </row>
    <row r="661" spans="1:18" x14ac:dyDescent="0.25">
      <c r="A661" s="7">
        <v>5</v>
      </c>
      <c r="B661" s="17" t="s">
        <v>430</v>
      </c>
      <c r="C661" s="17"/>
      <c r="D661" s="121" t="s">
        <v>431</v>
      </c>
      <c r="E661" s="121"/>
      <c r="F661" s="121"/>
      <c r="G661" s="30"/>
      <c r="H661" s="30"/>
      <c r="I661" s="30"/>
      <c r="J661" s="30"/>
      <c r="K661" s="31"/>
      <c r="L661" s="7"/>
    </row>
    <row r="662" spans="1:18" x14ac:dyDescent="0.25">
      <c r="A662" s="7">
        <v>9</v>
      </c>
      <c r="B662" s="22" t="s">
        <v>432</v>
      </c>
      <c r="C662" s="22"/>
      <c r="D662" s="119" t="s">
        <v>431</v>
      </c>
      <c r="E662" s="120"/>
      <c r="F662" s="120"/>
      <c r="G662" s="24" t="s">
        <v>433</v>
      </c>
      <c r="H662" s="25">
        <v>4</v>
      </c>
      <c r="I662" s="26"/>
      <c r="J662" s="27"/>
      <c r="K662" s="28">
        <f>IF(AND(H662= "",I662= ""), 0, ROUND(ROUND(J662, 2) * ROUND(IF(I662="",H662,I662),  0), 2))</f>
        <v>0</v>
      </c>
      <c r="L662" s="7"/>
      <c r="N662" s="29">
        <v>0.2</v>
      </c>
      <c r="R662" s="7">
        <v>1484</v>
      </c>
    </row>
    <row r="663" spans="1:18" hidden="1" x14ac:dyDescent="0.25">
      <c r="A663" s="7" t="s">
        <v>47</v>
      </c>
    </row>
    <row r="664" spans="1:18" hidden="1" x14ac:dyDescent="0.25">
      <c r="A664" s="7" t="s">
        <v>48</v>
      </c>
    </row>
    <row r="665" spans="1:18" hidden="1" x14ac:dyDescent="0.25">
      <c r="A665" s="7" t="s">
        <v>64</v>
      </c>
    </row>
    <row r="666" spans="1:18" x14ac:dyDescent="0.25">
      <c r="A666" s="7">
        <v>5</v>
      </c>
      <c r="B666" s="17" t="s">
        <v>434</v>
      </c>
      <c r="C666" s="17"/>
      <c r="D666" s="121" t="s">
        <v>435</v>
      </c>
      <c r="E666" s="121"/>
      <c r="F666" s="121"/>
      <c r="G666" s="30"/>
      <c r="H666" s="30"/>
      <c r="I666" s="30"/>
      <c r="J666" s="30"/>
      <c r="K666" s="31"/>
      <c r="L666" s="7"/>
    </row>
    <row r="667" spans="1:18" x14ac:dyDescent="0.25">
      <c r="A667" s="7">
        <v>9</v>
      </c>
      <c r="B667" s="22" t="s">
        <v>436</v>
      </c>
      <c r="C667" s="22"/>
      <c r="D667" s="119" t="s">
        <v>437</v>
      </c>
      <c r="E667" s="120"/>
      <c r="F667" s="120"/>
      <c r="G667" s="24" t="s">
        <v>433</v>
      </c>
      <c r="H667" s="25">
        <v>1</v>
      </c>
      <c r="I667" s="26"/>
      <c r="J667" s="27"/>
      <c r="K667" s="28">
        <f>IF(AND(H667= "",I667= ""), 0, ROUND(ROUND(J667, 2) * ROUND(IF(I667="",H667,I667),  0), 2))</f>
        <v>0</v>
      </c>
      <c r="L667" s="7"/>
      <c r="N667" s="29">
        <v>0.2</v>
      </c>
      <c r="R667" s="7">
        <v>1484</v>
      </c>
    </row>
    <row r="668" spans="1:18" hidden="1" x14ac:dyDescent="0.25">
      <c r="A668" s="7" t="s">
        <v>47</v>
      </c>
    </row>
    <row r="669" spans="1:18" hidden="1" x14ac:dyDescent="0.25">
      <c r="A669" s="7" t="s">
        <v>48</v>
      </c>
    </row>
    <row r="670" spans="1:18" hidden="1" x14ac:dyDescent="0.25">
      <c r="A670" s="7" t="s">
        <v>64</v>
      </c>
    </row>
    <row r="671" spans="1:18" x14ac:dyDescent="0.25">
      <c r="A671" s="7" t="s">
        <v>55</v>
      </c>
      <c r="B671" s="23"/>
      <c r="C671" s="23"/>
      <c r="D671" s="112"/>
      <c r="E671" s="112"/>
      <c r="F671" s="112"/>
      <c r="K671" s="23"/>
    </row>
    <row r="672" spans="1:18" x14ac:dyDescent="0.25">
      <c r="B672" s="23"/>
      <c r="C672" s="23"/>
      <c r="D672" s="115" t="s">
        <v>416</v>
      </c>
      <c r="E672" s="116"/>
      <c r="F672" s="116"/>
      <c r="G672" s="113"/>
      <c r="H672" s="113"/>
      <c r="I672" s="113"/>
      <c r="J672" s="113"/>
      <c r="K672" s="114"/>
    </row>
    <row r="673" spans="1:18" x14ac:dyDescent="0.25">
      <c r="B673" s="23"/>
      <c r="C673" s="23"/>
      <c r="D673" s="118"/>
      <c r="E673" s="62"/>
      <c r="F673" s="62"/>
      <c r="G673" s="62"/>
      <c r="H673" s="62"/>
      <c r="I673" s="62"/>
      <c r="J673" s="62"/>
      <c r="K673" s="117"/>
    </row>
    <row r="674" spans="1:18" x14ac:dyDescent="0.25">
      <c r="B674" s="23"/>
      <c r="C674" s="23"/>
      <c r="D674" s="109" t="s">
        <v>56</v>
      </c>
      <c r="E674" s="110"/>
      <c r="F674" s="110"/>
      <c r="G674" s="107">
        <f>SUMIF(L643:L671, IF(L642="","",L642), K643:K671)</f>
        <v>0</v>
      </c>
      <c r="H674" s="107"/>
      <c r="I674" s="107"/>
      <c r="J674" s="107"/>
      <c r="K674" s="108"/>
    </row>
    <row r="675" spans="1:18" hidden="1" x14ac:dyDescent="0.25">
      <c r="B675" s="23"/>
      <c r="C675" s="23"/>
      <c r="D675" s="105" t="s">
        <v>57</v>
      </c>
      <c r="E675" s="106"/>
      <c r="F675" s="106"/>
      <c r="G675" s="103">
        <f>ROUND(SUMIF(L643:L671, IF(L642="","",L642), K643:K671) * 0.2, 2)</f>
        <v>0</v>
      </c>
      <c r="H675" s="103"/>
      <c r="I675" s="103"/>
      <c r="J675" s="103"/>
      <c r="K675" s="104"/>
    </row>
    <row r="676" spans="1:18" hidden="1" x14ac:dyDescent="0.25">
      <c r="B676" s="23"/>
      <c r="C676" s="23"/>
      <c r="D676" s="109" t="s">
        <v>58</v>
      </c>
      <c r="E676" s="110"/>
      <c r="F676" s="110"/>
      <c r="G676" s="107">
        <f>SUM(G674:G675)</f>
        <v>0</v>
      </c>
      <c r="H676" s="107"/>
      <c r="I676" s="107"/>
      <c r="J676" s="107"/>
      <c r="K676" s="108"/>
    </row>
    <row r="677" spans="1:18" x14ac:dyDescent="0.25">
      <c r="A677" s="7">
        <v>4</v>
      </c>
      <c r="B677" s="17" t="s">
        <v>438</v>
      </c>
      <c r="C677" s="17"/>
      <c r="D677" s="122" t="s">
        <v>439</v>
      </c>
      <c r="E677" s="122"/>
      <c r="F677" s="122"/>
      <c r="G677" s="20"/>
      <c r="H677" s="20"/>
      <c r="I677" s="20"/>
      <c r="J677" s="20"/>
      <c r="K677" s="21"/>
      <c r="L677" s="7"/>
    </row>
    <row r="678" spans="1:18" hidden="1" x14ac:dyDescent="0.25">
      <c r="A678" s="7" t="s">
        <v>81</v>
      </c>
    </row>
    <row r="679" spans="1:18" x14ac:dyDescent="0.25">
      <c r="A679" s="7" t="s">
        <v>55</v>
      </c>
      <c r="B679" s="23"/>
      <c r="C679" s="23"/>
      <c r="D679" s="112"/>
      <c r="E679" s="112"/>
      <c r="F679" s="112"/>
      <c r="K679" s="23"/>
    </row>
    <row r="680" spans="1:18" x14ac:dyDescent="0.25">
      <c r="B680" s="23"/>
      <c r="C680" s="23"/>
      <c r="D680" s="115" t="s">
        <v>439</v>
      </c>
      <c r="E680" s="116"/>
      <c r="F680" s="116"/>
      <c r="G680" s="113"/>
      <c r="H680" s="113"/>
      <c r="I680" s="113"/>
      <c r="J680" s="113"/>
      <c r="K680" s="114"/>
    </row>
    <row r="681" spans="1:18" x14ac:dyDescent="0.25">
      <c r="B681" s="23"/>
      <c r="C681" s="23"/>
      <c r="D681" s="118"/>
      <c r="E681" s="62"/>
      <c r="F681" s="62"/>
      <c r="G681" s="62"/>
      <c r="H681" s="62"/>
      <c r="I681" s="62"/>
      <c r="J681" s="62"/>
      <c r="K681" s="117"/>
    </row>
    <row r="682" spans="1:18" x14ac:dyDescent="0.25">
      <c r="B682" s="23"/>
      <c r="C682" s="23"/>
      <c r="D682" s="109" t="s">
        <v>56</v>
      </c>
      <c r="E682" s="110"/>
      <c r="F682" s="110"/>
      <c r="G682" s="107">
        <f>SUMIF(L678:L679, IF(L677="","",L677), K678:K679)</f>
        <v>0</v>
      </c>
      <c r="H682" s="107"/>
      <c r="I682" s="107"/>
      <c r="J682" s="107"/>
      <c r="K682" s="108"/>
    </row>
    <row r="683" spans="1:18" hidden="1" x14ac:dyDescent="0.25">
      <c r="B683" s="23"/>
      <c r="C683" s="23"/>
      <c r="D683" s="105" t="s">
        <v>57</v>
      </c>
      <c r="E683" s="106"/>
      <c r="F683" s="106"/>
      <c r="G683" s="103">
        <f>ROUND(SUMIF(L678:L679, IF(L677="","",L677), K678:K679) * 0.2, 2)</f>
        <v>0</v>
      </c>
      <c r="H683" s="103"/>
      <c r="I683" s="103"/>
      <c r="J683" s="103"/>
      <c r="K683" s="104"/>
    </row>
    <row r="684" spans="1:18" hidden="1" x14ac:dyDescent="0.25">
      <c r="B684" s="23"/>
      <c r="C684" s="23"/>
      <c r="D684" s="109" t="s">
        <v>58</v>
      </c>
      <c r="E684" s="110"/>
      <c r="F684" s="110"/>
      <c r="G684" s="107">
        <f>SUM(G682:G683)</f>
        <v>0</v>
      </c>
      <c r="H684" s="107"/>
      <c r="I684" s="107"/>
      <c r="J684" s="107"/>
      <c r="K684" s="108"/>
    </row>
    <row r="685" spans="1:18" ht="30" customHeight="1" x14ac:dyDescent="0.25">
      <c r="A685" s="7">
        <v>4</v>
      </c>
      <c r="B685" s="17" t="s">
        <v>440</v>
      </c>
      <c r="C685" s="17"/>
      <c r="D685" s="122" t="s">
        <v>441</v>
      </c>
      <c r="E685" s="122"/>
      <c r="F685" s="122"/>
      <c r="G685" s="20"/>
      <c r="H685" s="20"/>
      <c r="I685" s="20"/>
      <c r="J685" s="20"/>
      <c r="K685" s="21"/>
      <c r="L685" s="7"/>
    </row>
    <row r="686" spans="1:18" x14ac:dyDescent="0.25">
      <c r="A686" s="7">
        <v>5</v>
      </c>
      <c r="B686" s="17" t="s">
        <v>442</v>
      </c>
      <c r="C686" s="17"/>
      <c r="D686" s="121" t="s">
        <v>443</v>
      </c>
      <c r="E686" s="121"/>
      <c r="F686" s="121"/>
      <c r="G686" s="30"/>
      <c r="H686" s="30"/>
      <c r="I686" s="30"/>
      <c r="J686" s="30"/>
      <c r="K686" s="31"/>
      <c r="L686" s="7"/>
    </row>
    <row r="687" spans="1:18" x14ac:dyDescent="0.25">
      <c r="A687" s="7">
        <v>9</v>
      </c>
      <c r="B687" s="22" t="s">
        <v>444</v>
      </c>
      <c r="C687" s="22"/>
      <c r="D687" s="119" t="s">
        <v>445</v>
      </c>
      <c r="E687" s="120"/>
      <c r="F687" s="120"/>
      <c r="G687" s="24" t="s">
        <v>429</v>
      </c>
      <c r="H687" s="37">
        <v>0</v>
      </c>
      <c r="I687" s="38"/>
      <c r="J687" s="27"/>
      <c r="K687" s="28">
        <f>IF(AND(H687= "",I687= ""), 0, ROUND(ROUND(J687, 2) * ROUND(IF(I687="",H687,I687),  3), 2))</f>
        <v>0</v>
      </c>
      <c r="L687" s="7"/>
      <c r="N687" s="29">
        <v>0.2</v>
      </c>
      <c r="R687" s="7">
        <v>1484</v>
      </c>
    </row>
    <row r="688" spans="1:18" hidden="1" x14ac:dyDescent="0.25">
      <c r="A688" s="7" t="s">
        <v>47</v>
      </c>
    </row>
    <row r="689" spans="1:18" hidden="1" x14ac:dyDescent="0.25">
      <c r="A689" s="7" t="s">
        <v>47</v>
      </c>
    </row>
    <row r="690" spans="1:18" hidden="1" x14ac:dyDescent="0.25">
      <c r="A690" s="32" t="s">
        <v>143</v>
      </c>
    </row>
    <row r="691" spans="1:18" hidden="1" x14ac:dyDescent="0.25">
      <c r="A691" s="7" t="s">
        <v>47</v>
      </c>
    </row>
    <row r="692" spans="1:18" hidden="1" x14ac:dyDescent="0.25">
      <c r="A692" s="7" t="s">
        <v>47</v>
      </c>
    </row>
    <row r="693" spans="1:18" hidden="1" x14ac:dyDescent="0.25">
      <c r="A693" s="7" t="s">
        <v>47</v>
      </c>
    </row>
    <row r="694" spans="1:18" hidden="1" x14ac:dyDescent="0.25">
      <c r="A694" s="7" t="s">
        <v>47</v>
      </c>
    </row>
    <row r="695" spans="1:18" hidden="1" x14ac:dyDescent="0.25">
      <c r="A695" s="7" t="s">
        <v>47</v>
      </c>
    </row>
    <row r="696" spans="1:18" hidden="1" x14ac:dyDescent="0.25">
      <c r="A696" s="7" t="s">
        <v>47</v>
      </c>
    </row>
    <row r="697" spans="1:18" hidden="1" x14ac:dyDescent="0.25">
      <c r="A697" s="7" t="s">
        <v>48</v>
      </c>
    </row>
    <row r="698" spans="1:18" x14ac:dyDescent="0.25">
      <c r="A698" s="7">
        <v>9</v>
      </c>
      <c r="B698" s="22" t="s">
        <v>446</v>
      </c>
      <c r="C698" s="22"/>
      <c r="D698" s="119" t="s">
        <v>447</v>
      </c>
      <c r="E698" s="120"/>
      <c r="F698" s="120"/>
      <c r="G698" s="24" t="s">
        <v>429</v>
      </c>
      <c r="H698" s="37">
        <v>0</v>
      </c>
      <c r="I698" s="38"/>
      <c r="J698" s="27"/>
      <c r="K698" s="28">
        <f>IF(AND(H698= "",I698= ""), 0, ROUND(ROUND(J698, 2) * ROUND(IF(I698="",H698,I698),  3), 2))</f>
        <v>0</v>
      </c>
      <c r="L698" s="7"/>
      <c r="N698" s="29">
        <v>0.2</v>
      </c>
      <c r="R698" s="7">
        <v>1484</v>
      </c>
    </row>
    <row r="699" spans="1:18" hidden="1" x14ac:dyDescent="0.25">
      <c r="A699" s="7" t="s">
        <v>47</v>
      </c>
    </row>
    <row r="700" spans="1:18" hidden="1" x14ac:dyDescent="0.25">
      <c r="A700" s="7" t="s">
        <v>47</v>
      </c>
    </row>
    <row r="701" spans="1:18" hidden="1" x14ac:dyDescent="0.25">
      <c r="A701" s="7" t="s">
        <v>47</v>
      </c>
    </row>
    <row r="702" spans="1:18" hidden="1" x14ac:dyDescent="0.25">
      <c r="A702" s="7" t="s">
        <v>47</v>
      </c>
    </row>
    <row r="703" spans="1:18" hidden="1" x14ac:dyDescent="0.25">
      <c r="A703" s="32" t="s">
        <v>448</v>
      </c>
    </row>
    <row r="704" spans="1:18" hidden="1" x14ac:dyDescent="0.25">
      <c r="A704" s="32" t="s">
        <v>449</v>
      </c>
    </row>
    <row r="705" spans="1:18" hidden="1" x14ac:dyDescent="0.25">
      <c r="A705" s="7" t="s">
        <v>47</v>
      </c>
    </row>
    <row r="706" spans="1:18" hidden="1" x14ac:dyDescent="0.25">
      <c r="A706" s="32" t="s">
        <v>450</v>
      </c>
    </row>
    <row r="707" spans="1:18" hidden="1" x14ac:dyDescent="0.25">
      <c r="A707" s="7" t="s">
        <v>47</v>
      </c>
    </row>
    <row r="708" spans="1:18" hidden="1" x14ac:dyDescent="0.25">
      <c r="A708" s="7" t="s">
        <v>48</v>
      </c>
    </row>
    <row r="709" spans="1:18" hidden="1" x14ac:dyDescent="0.25">
      <c r="A709" s="7" t="s">
        <v>64</v>
      </c>
    </row>
    <row r="710" spans="1:18" x14ac:dyDescent="0.25">
      <c r="A710" s="7">
        <v>5</v>
      </c>
      <c r="B710" s="17" t="s">
        <v>451</v>
      </c>
      <c r="C710" s="17"/>
      <c r="D710" s="121" t="s">
        <v>452</v>
      </c>
      <c r="E710" s="121"/>
      <c r="F710" s="121"/>
      <c r="G710" s="30"/>
      <c r="H710" s="30"/>
      <c r="I710" s="30"/>
      <c r="J710" s="30"/>
      <c r="K710" s="31"/>
      <c r="L710" s="7"/>
    </row>
    <row r="711" spans="1:18" hidden="1" x14ac:dyDescent="0.25">
      <c r="A711" s="7" t="s">
        <v>64</v>
      </c>
    </row>
    <row r="712" spans="1:18" x14ac:dyDescent="0.25">
      <c r="A712" s="7">
        <v>9</v>
      </c>
      <c r="B712" s="22" t="s">
        <v>453</v>
      </c>
      <c r="C712" s="22"/>
      <c r="D712" s="119" t="s">
        <v>454</v>
      </c>
      <c r="E712" s="120"/>
      <c r="F712" s="120"/>
      <c r="G712" s="24" t="s">
        <v>46</v>
      </c>
      <c r="H712" s="25">
        <v>1</v>
      </c>
      <c r="I712" s="26"/>
      <c r="J712" s="27"/>
      <c r="K712" s="28">
        <f>IF(AND(H712= "",I712= ""), 0, ROUND(ROUND(J712, 2) * ROUND(IF(I712="",H712,I712),  0), 2))</f>
        <v>0</v>
      </c>
      <c r="L712" s="7"/>
      <c r="N712" s="29">
        <v>0.2</v>
      </c>
      <c r="R712" s="7">
        <v>1484</v>
      </c>
    </row>
    <row r="713" spans="1:18" hidden="1" x14ac:dyDescent="0.25">
      <c r="A713" s="7" t="s">
        <v>47</v>
      </c>
    </row>
    <row r="714" spans="1:18" hidden="1" x14ac:dyDescent="0.25">
      <c r="A714" s="7" t="s">
        <v>48</v>
      </c>
    </row>
    <row r="715" spans="1:18" x14ac:dyDescent="0.25">
      <c r="A715" s="7">
        <v>5</v>
      </c>
      <c r="B715" s="17" t="s">
        <v>455</v>
      </c>
      <c r="C715" s="17"/>
      <c r="D715" s="121" t="s">
        <v>456</v>
      </c>
      <c r="E715" s="121"/>
      <c r="F715" s="121"/>
      <c r="G715" s="30"/>
      <c r="H715" s="30"/>
      <c r="I715" s="30"/>
      <c r="J715" s="30"/>
      <c r="K715" s="31"/>
      <c r="L715" s="7"/>
    </row>
    <row r="716" spans="1:18" hidden="1" x14ac:dyDescent="0.25">
      <c r="A716" s="7" t="s">
        <v>63</v>
      </c>
    </row>
    <row r="717" spans="1:18" x14ac:dyDescent="0.25">
      <c r="A717" s="7">
        <v>9</v>
      </c>
      <c r="B717" s="22" t="s">
        <v>457</v>
      </c>
      <c r="C717" s="22"/>
      <c r="D717" s="119" t="s">
        <v>458</v>
      </c>
      <c r="E717" s="120"/>
      <c r="F717" s="120"/>
      <c r="G717" s="24" t="s">
        <v>433</v>
      </c>
      <c r="H717" s="25">
        <v>1</v>
      </c>
      <c r="I717" s="26"/>
      <c r="J717" s="27"/>
      <c r="K717" s="28">
        <f>IF(AND(H717= "",I717= ""), 0, ROUND(ROUND(J717, 2) * ROUND(IF(I717="",H717,I717),  0), 2))</f>
        <v>0</v>
      </c>
      <c r="L717" s="7"/>
      <c r="N717" s="29">
        <v>0.2</v>
      </c>
      <c r="R717" s="7">
        <v>1484</v>
      </c>
    </row>
    <row r="718" spans="1:18" hidden="1" x14ac:dyDescent="0.25">
      <c r="A718" s="7" t="s">
        <v>47</v>
      </c>
    </row>
    <row r="719" spans="1:18" hidden="1" x14ac:dyDescent="0.25">
      <c r="A719" s="7" t="s">
        <v>47</v>
      </c>
    </row>
    <row r="720" spans="1:18" hidden="1" x14ac:dyDescent="0.25">
      <c r="A720" s="7" t="s">
        <v>47</v>
      </c>
    </row>
    <row r="721" spans="1:18" hidden="1" x14ac:dyDescent="0.25">
      <c r="A721" s="7" t="s">
        <v>47</v>
      </c>
    </row>
    <row r="722" spans="1:18" hidden="1" x14ac:dyDescent="0.25">
      <c r="A722" s="7" t="s">
        <v>47</v>
      </c>
    </row>
    <row r="723" spans="1:18" hidden="1" x14ac:dyDescent="0.25">
      <c r="A723" s="7" t="s">
        <v>47</v>
      </c>
    </row>
    <row r="724" spans="1:18" hidden="1" x14ac:dyDescent="0.25">
      <c r="A724" s="7" t="s">
        <v>47</v>
      </c>
    </row>
    <row r="725" spans="1:18" hidden="1" x14ac:dyDescent="0.25">
      <c r="A725" s="7" t="s">
        <v>48</v>
      </c>
    </row>
    <row r="726" spans="1:18" hidden="1" x14ac:dyDescent="0.25">
      <c r="A726" s="7" t="s">
        <v>64</v>
      </c>
    </row>
    <row r="727" spans="1:18" x14ac:dyDescent="0.25">
      <c r="A727" s="7">
        <v>5</v>
      </c>
      <c r="B727" s="17" t="s">
        <v>459</v>
      </c>
      <c r="C727" s="17"/>
      <c r="D727" s="121" t="s">
        <v>460</v>
      </c>
      <c r="E727" s="121"/>
      <c r="F727" s="121"/>
      <c r="G727" s="30"/>
      <c r="H727" s="30"/>
      <c r="I727" s="30"/>
      <c r="J727" s="30"/>
      <c r="K727" s="31"/>
      <c r="L727" s="7"/>
    </row>
    <row r="728" spans="1:18" hidden="1" x14ac:dyDescent="0.25">
      <c r="A728" s="7" t="s">
        <v>63</v>
      </c>
    </row>
    <row r="729" spans="1:18" hidden="1" x14ac:dyDescent="0.25">
      <c r="A729" s="7" t="s">
        <v>63</v>
      </c>
    </row>
    <row r="730" spans="1:18" hidden="1" x14ac:dyDescent="0.25">
      <c r="A730" s="7" t="s">
        <v>63</v>
      </c>
    </row>
    <row r="731" spans="1:18" hidden="1" x14ac:dyDescent="0.25">
      <c r="A731" s="7" t="s">
        <v>63</v>
      </c>
    </row>
    <row r="732" spans="1:18" x14ac:dyDescent="0.25">
      <c r="A732" s="7">
        <v>9</v>
      </c>
      <c r="B732" s="22" t="s">
        <v>461</v>
      </c>
      <c r="C732" s="22"/>
      <c r="D732" s="119" t="s">
        <v>462</v>
      </c>
      <c r="E732" s="120"/>
      <c r="F732" s="120"/>
      <c r="G732" s="24" t="s">
        <v>463</v>
      </c>
      <c r="H732" s="33">
        <v>0</v>
      </c>
      <c r="I732" s="34"/>
      <c r="J732" s="27"/>
      <c r="K732" s="28">
        <f>IF(AND(H732= "",I732= ""), 0, ROUND(ROUND(J732, 2) * ROUND(IF(I732="",H732,I732),  2), 2))</f>
        <v>0</v>
      </c>
      <c r="L732" s="7"/>
      <c r="N732" s="29">
        <v>0.2</v>
      </c>
      <c r="R732" s="7">
        <v>1484</v>
      </c>
    </row>
    <row r="733" spans="1:18" hidden="1" x14ac:dyDescent="0.25">
      <c r="A733" s="7" t="s">
        <v>48</v>
      </c>
    </row>
    <row r="734" spans="1:18" x14ac:dyDescent="0.25">
      <c r="A734" s="7">
        <v>9</v>
      </c>
      <c r="B734" s="22" t="s">
        <v>464</v>
      </c>
      <c r="C734" s="22"/>
      <c r="D734" s="119" t="s">
        <v>465</v>
      </c>
      <c r="E734" s="120"/>
      <c r="F734" s="120"/>
      <c r="G734" s="24" t="s">
        <v>463</v>
      </c>
      <c r="H734" s="33">
        <v>5</v>
      </c>
      <c r="I734" s="34"/>
      <c r="J734" s="27"/>
      <c r="K734" s="28">
        <f>IF(AND(H734= "",I734= ""), 0, ROUND(ROUND(J734, 2) * ROUND(IF(I734="",H734,I734),  2), 2))</f>
        <v>0</v>
      </c>
      <c r="L734" s="7"/>
      <c r="N734" s="29">
        <v>0.2</v>
      </c>
      <c r="R734" s="7">
        <v>1484</v>
      </c>
    </row>
    <row r="735" spans="1:18" hidden="1" x14ac:dyDescent="0.25">
      <c r="A735" s="7" t="s">
        <v>48</v>
      </c>
    </row>
    <row r="736" spans="1:18" x14ac:dyDescent="0.25">
      <c r="A736" s="7">
        <v>9</v>
      </c>
      <c r="B736" s="22" t="s">
        <v>466</v>
      </c>
      <c r="C736" s="22"/>
      <c r="D736" s="119" t="s">
        <v>467</v>
      </c>
      <c r="E736" s="120"/>
      <c r="F736" s="120"/>
      <c r="G736" s="24" t="s">
        <v>433</v>
      </c>
      <c r="H736" s="25">
        <v>1</v>
      </c>
      <c r="I736" s="26"/>
      <c r="J736" s="27"/>
      <c r="K736" s="28">
        <f>IF(AND(H736= "",I736= ""), 0, ROUND(ROUND(J736, 2) * ROUND(IF(I736="",H736,I736),  0), 2))</f>
        <v>0</v>
      </c>
      <c r="L736" s="7"/>
      <c r="N736" s="29">
        <v>0.2</v>
      </c>
      <c r="R736" s="7">
        <v>1484</v>
      </c>
    </row>
    <row r="737" spans="1:18" hidden="1" x14ac:dyDescent="0.25">
      <c r="A737" s="7" t="s">
        <v>47</v>
      </c>
    </row>
    <row r="738" spans="1:18" hidden="1" x14ac:dyDescent="0.25">
      <c r="A738" s="7" t="s">
        <v>47</v>
      </c>
    </row>
    <row r="739" spans="1:18" hidden="1" x14ac:dyDescent="0.25">
      <c r="A739" s="7" t="s">
        <v>47</v>
      </c>
    </row>
    <row r="740" spans="1:18" hidden="1" x14ac:dyDescent="0.25">
      <c r="A740" s="7" t="s">
        <v>47</v>
      </c>
    </row>
    <row r="741" spans="1:18" hidden="1" x14ac:dyDescent="0.25">
      <c r="A741" s="7" t="s">
        <v>47</v>
      </c>
    </row>
    <row r="742" spans="1:18" hidden="1" x14ac:dyDescent="0.25">
      <c r="A742" s="7" t="s">
        <v>47</v>
      </c>
    </row>
    <row r="743" spans="1:18" hidden="1" x14ac:dyDescent="0.25">
      <c r="A743" s="7" t="s">
        <v>47</v>
      </c>
    </row>
    <row r="744" spans="1:18" hidden="1" x14ac:dyDescent="0.25">
      <c r="A744" s="7" t="s">
        <v>47</v>
      </c>
    </row>
    <row r="745" spans="1:18" hidden="1" x14ac:dyDescent="0.25">
      <c r="A745" s="7" t="s">
        <v>47</v>
      </c>
    </row>
    <row r="746" spans="1:18" hidden="1" x14ac:dyDescent="0.25">
      <c r="A746" s="7" t="s">
        <v>48</v>
      </c>
    </row>
    <row r="747" spans="1:18" hidden="1" x14ac:dyDescent="0.25">
      <c r="A747" s="7" t="s">
        <v>64</v>
      </c>
    </row>
    <row r="748" spans="1:18" x14ac:dyDescent="0.25">
      <c r="A748" s="7">
        <v>5</v>
      </c>
      <c r="B748" s="17" t="s">
        <v>468</v>
      </c>
      <c r="C748" s="17"/>
      <c r="D748" s="121" t="s">
        <v>469</v>
      </c>
      <c r="E748" s="121"/>
      <c r="F748" s="121"/>
      <c r="G748" s="30"/>
      <c r="H748" s="30"/>
      <c r="I748" s="30"/>
      <c r="J748" s="30"/>
      <c r="K748" s="31"/>
      <c r="L748" s="7"/>
    </row>
    <row r="749" spans="1:18" hidden="1" x14ac:dyDescent="0.25">
      <c r="A749" s="7" t="s">
        <v>63</v>
      </c>
    </row>
    <row r="750" spans="1:18" x14ac:dyDescent="0.25">
      <c r="A750" s="7">
        <v>9</v>
      </c>
      <c r="B750" s="22" t="s">
        <v>470</v>
      </c>
      <c r="C750" s="22"/>
      <c r="D750" s="119" t="s">
        <v>471</v>
      </c>
      <c r="E750" s="120"/>
      <c r="F750" s="120"/>
      <c r="G750" s="24" t="s">
        <v>433</v>
      </c>
      <c r="H750" s="25">
        <v>2</v>
      </c>
      <c r="I750" s="26"/>
      <c r="J750" s="27"/>
      <c r="K750" s="28">
        <f>IF(AND(H750= "",I750= ""), 0, ROUND(ROUND(J750, 2) * ROUND(IF(I750="",H750,I750),  0), 2))</f>
        <v>0</v>
      </c>
      <c r="L750" s="7"/>
      <c r="N750" s="29">
        <v>0.2</v>
      </c>
      <c r="R750" s="7">
        <v>1484</v>
      </c>
    </row>
    <row r="751" spans="1:18" hidden="1" x14ac:dyDescent="0.25">
      <c r="A751" s="32" t="s">
        <v>67</v>
      </c>
    </row>
    <row r="752" spans="1:18" hidden="1" x14ac:dyDescent="0.25">
      <c r="A752" s="32" t="s">
        <v>67</v>
      </c>
    </row>
    <row r="753" spans="1:18" hidden="1" x14ac:dyDescent="0.25">
      <c r="A753" s="7" t="s">
        <v>47</v>
      </c>
    </row>
    <row r="754" spans="1:18" hidden="1" x14ac:dyDescent="0.25">
      <c r="A754" s="7" t="s">
        <v>48</v>
      </c>
    </row>
    <row r="755" spans="1:18" x14ac:dyDescent="0.25">
      <c r="A755" s="7">
        <v>9</v>
      </c>
      <c r="B755" s="22" t="s">
        <v>472</v>
      </c>
      <c r="C755" s="22"/>
      <c r="D755" s="119" t="s">
        <v>473</v>
      </c>
      <c r="E755" s="120"/>
      <c r="F755" s="120"/>
      <c r="G755" s="24" t="s">
        <v>433</v>
      </c>
      <c r="H755" s="25">
        <v>2</v>
      </c>
      <c r="I755" s="26"/>
      <c r="J755" s="27"/>
      <c r="K755" s="28">
        <f>IF(AND(H755= "",I755= ""), 0, ROUND(ROUND(J755, 2) * ROUND(IF(I755="",H755,I755),  0), 2))</f>
        <v>0</v>
      </c>
      <c r="L755" s="7"/>
      <c r="N755" s="29">
        <v>0.2</v>
      </c>
      <c r="R755" s="7">
        <v>1484</v>
      </c>
    </row>
    <row r="756" spans="1:18" hidden="1" x14ac:dyDescent="0.25">
      <c r="A756" s="7" t="s">
        <v>47</v>
      </c>
    </row>
    <row r="757" spans="1:18" hidden="1" x14ac:dyDescent="0.25">
      <c r="A757" s="7" t="s">
        <v>48</v>
      </c>
    </row>
    <row r="758" spans="1:18" x14ac:dyDescent="0.25">
      <c r="A758" s="7">
        <v>9</v>
      </c>
      <c r="B758" s="22" t="s">
        <v>474</v>
      </c>
      <c r="C758" s="22"/>
      <c r="D758" s="119" t="s">
        <v>475</v>
      </c>
      <c r="E758" s="120"/>
      <c r="F758" s="120"/>
      <c r="G758" s="24" t="s">
        <v>433</v>
      </c>
      <c r="H758" s="25">
        <v>1</v>
      </c>
      <c r="I758" s="26"/>
      <c r="J758" s="27"/>
      <c r="K758" s="28">
        <f>IF(AND(H758= "",I758= ""), 0, ROUND(ROUND(J758, 2) * ROUND(IF(I758="",H758,I758),  0), 2))</f>
        <v>0</v>
      </c>
      <c r="L758" s="7"/>
      <c r="N758" s="29">
        <v>0.2</v>
      </c>
      <c r="R758" s="7">
        <v>1484</v>
      </c>
    </row>
    <row r="759" spans="1:18" hidden="1" x14ac:dyDescent="0.25">
      <c r="A759" s="32" t="s">
        <v>67</v>
      </c>
    </row>
    <row r="760" spans="1:18" hidden="1" x14ac:dyDescent="0.25">
      <c r="A760" s="7" t="s">
        <v>48</v>
      </c>
    </row>
    <row r="761" spans="1:18" hidden="1" x14ac:dyDescent="0.25">
      <c r="A761" s="7" t="s">
        <v>64</v>
      </c>
    </row>
    <row r="762" spans="1:18" x14ac:dyDescent="0.25">
      <c r="A762" s="7">
        <v>5</v>
      </c>
      <c r="B762" s="17" t="s">
        <v>476</v>
      </c>
      <c r="C762" s="17"/>
      <c r="D762" s="121" t="s">
        <v>477</v>
      </c>
      <c r="E762" s="121"/>
      <c r="F762" s="121"/>
      <c r="G762" s="30"/>
      <c r="H762" s="30"/>
      <c r="I762" s="30"/>
      <c r="J762" s="30"/>
      <c r="K762" s="31"/>
      <c r="L762" s="7"/>
    </row>
    <row r="763" spans="1:18" x14ac:dyDescent="0.25">
      <c r="A763" s="7">
        <v>9</v>
      </c>
      <c r="B763" s="22" t="s">
        <v>478</v>
      </c>
      <c r="C763" s="22"/>
      <c r="D763" s="119" t="s">
        <v>479</v>
      </c>
      <c r="E763" s="120"/>
      <c r="F763" s="120"/>
      <c r="G763" s="24" t="s">
        <v>433</v>
      </c>
      <c r="H763" s="25">
        <v>1</v>
      </c>
      <c r="I763" s="26"/>
      <c r="J763" s="27"/>
      <c r="K763" s="28">
        <f>IF(AND(H763= "",I763= ""), 0, ROUND(ROUND(J763, 2) * ROUND(IF(I763="",H763,I763),  0), 2))</f>
        <v>0</v>
      </c>
      <c r="L763" s="7"/>
      <c r="N763" s="29">
        <v>0.2</v>
      </c>
      <c r="R763" s="7">
        <v>1484</v>
      </c>
    </row>
    <row r="764" spans="1:18" hidden="1" x14ac:dyDescent="0.25">
      <c r="A764" s="7" t="s">
        <v>47</v>
      </c>
    </row>
    <row r="765" spans="1:18" hidden="1" x14ac:dyDescent="0.25">
      <c r="A765" s="7" t="s">
        <v>48</v>
      </c>
    </row>
    <row r="766" spans="1:18" hidden="1" x14ac:dyDescent="0.25">
      <c r="A766" s="7" t="s">
        <v>64</v>
      </c>
    </row>
    <row r="767" spans="1:18" x14ac:dyDescent="0.25">
      <c r="A767" s="7">
        <v>5</v>
      </c>
      <c r="B767" s="17" t="s">
        <v>480</v>
      </c>
      <c r="C767" s="17"/>
      <c r="D767" s="121" t="s">
        <v>435</v>
      </c>
      <c r="E767" s="121"/>
      <c r="F767" s="121"/>
      <c r="G767" s="30"/>
      <c r="H767" s="30"/>
      <c r="I767" s="30"/>
      <c r="J767" s="30"/>
      <c r="K767" s="31"/>
      <c r="L767" s="7"/>
    </row>
    <row r="768" spans="1:18" x14ac:dyDescent="0.25">
      <c r="A768" s="7">
        <v>9</v>
      </c>
      <c r="B768" s="22" t="s">
        <v>481</v>
      </c>
      <c r="C768" s="22"/>
      <c r="D768" s="119" t="s">
        <v>482</v>
      </c>
      <c r="E768" s="120"/>
      <c r="F768" s="120"/>
      <c r="G768" s="24" t="s">
        <v>433</v>
      </c>
      <c r="H768" s="25">
        <v>1</v>
      </c>
      <c r="I768" s="26"/>
      <c r="J768" s="27"/>
      <c r="K768" s="28">
        <f>IF(AND(H768= "",I768= ""), 0, ROUND(ROUND(J768, 2) * ROUND(IF(I768="",H768,I768),  0), 2))</f>
        <v>0</v>
      </c>
      <c r="L768" s="7"/>
      <c r="N768" s="29">
        <v>0.2</v>
      </c>
      <c r="R768" s="7">
        <v>1484</v>
      </c>
    </row>
    <row r="769" spans="1:12" hidden="1" x14ac:dyDescent="0.25">
      <c r="A769" s="7" t="s">
        <v>47</v>
      </c>
    </row>
    <row r="770" spans="1:12" hidden="1" x14ac:dyDescent="0.25">
      <c r="A770" s="7" t="s">
        <v>48</v>
      </c>
    </row>
    <row r="771" spans="1:12" hidden="1" x14ac:dyDescent="0.25">
      <c r="A771" s="7" t="s">
        <v>64</v>
      </c>
    </row>
    <row r="772" spans="1:12" x14ac:dyDescent="0.25">
      <c r="A772" s="7" t="s">
        <v>55</v>
      </c>
      <c r="B772" s="23"/>
      <c r="C772" s="23"/>
      <c r="D772" s="112"/>
      <c r="E772" s="112"/>
      <c r="F772" s="112"/>
      <c r="K772" s="23"/>
    </row>
    <row r="773" spans="1:12" ht="25.5" customHeight="1" x14ac:dyDescent="0.25">
      <c r="B773" s="23"/>
      <c r="C773" s="23"/>
      <c r="D773" s="115" t="s">
        <v>441</v>
      </c>
      <c r="E773" s="116"/>
      <c r="F773" s="116"/>
      <c r="G773" s="113"/>
      <c r="H773" s="113"/>
      <c r="I773" s="113"/>
      <c r="J773" s="113"/>
      <c r="K773" s="114"/>
    </row>
    <row r="774" spans="1:12" x14ac:dyDescent="0.25">
      <c r="B774" s="23"/>
      <c r="C774" s="23"/>
      <c r="D774" s="118"/>
      <c r="E774" s="62"/>
      <c r="F774" s="62"/>
      <c r="G774" s="62"/>
      <c r="H774" s="62"/>
      <c r="I774" s="62"/>
      <c r="J774" s="62"/>
      <c r="K774" s="117"/>
    </row>
    <row r="775" spans="1:12" x14ac:dyDescent="0.25">
      <c r="B775" s="23"/>
      <c r="C775" s="23"/>
      <c r="D775" s="109" t="s">
        <v>56</v>
      </c>
      <c r="E775" s="110"/>
      <c r="F775" s="110"/>
      <c r="G775" s="107">
        <f>SUMIF(L686:L772, IF(L685="","",L685), K686:K772)</f>
        <v>0</v>
      </c>
      <c r="H775" s="107"/>
      <c r="I775" s="107"/>
      <c r="J775" s="107"/>
      <c r="K775" s="108"/>
    </row>
    <row r="776" spans="1:12" hidden="1" x14ac:dyDescent="0.25">
      <c r="B776" s="23"/>
      <c r="C776" s="23"/>
      <c r="D776" s="105" t="s">
        <v>57</v>
      </c>
      <c r="E776" s="106"/>
      <c r="F776" s="106"/>
      <c r="G776" s="103">
        <f>ROUND(SUMIF(L686:L772, IF(L685="","",L685), K686:K772) * 0.2, 2)</f>
        <v>0</v>
      </c>
      <c r="H776" s="103"/>
      <c r="I776" s="103"/>
      <c r="J776" s="103"/>
      <c r="K776" s="104"/>
    </row>
    <row r="777" spans="1:12" hidden="1" x14ac:dyDescent="0.25">
      <c r="B777" s="23"/>
      <c r="C777" s="23"/>
      <c r="D777" s="109" t="s">
        <v>58</v>
      </c>
      <c r="E777" s="110"/>
      <c r="F777" s="110"/>
      <c r="G777" s="107">
        <f>SUM(G775:G776)</f>
        <v>0</v>
      </c>
      <c r="H777" s="107"/>
      <c r="I777" s="107"/>
      <c r="J777" s="107"/>
      <c r="K777" s="108"/>
    </row>
    <row r="778" spans="1:12" ht="30" customHeight="1" x14ac:dyDescent="0.25">
      <c r="A778" s="7">
        <v>4</v>
      </c>
      <c r="B778" s="17" t="s">
        <v>483</v>
      </c>
      <c r="C778" s="17"/>
      <c r="D778" s="122" t="s">
        <v>484</v>
      </c>
      <c r="E778" s="122"/>
      <c r="F778" s="122"/>
      <c r="G778" s="20"/>
      <c r="H778" s="20"/>
      <c r="I778" s="20"/>
      <c r="J778" s="20"/>
      <c r="K778" s="21"/>
      <c r="L778" s="7"/>
    </row>
    <row r="779" spans="1:12" x14ac:dyDescent="0.25">
      <c r="A779" s="7">
        <v>5</v>
      </c>
      <c r="B779" s="17" t="s">
        <v>485</v>
      </c>
      <c r="C779" s="17"/>
      <c r="D779" s="121" t="s">
        <v>486</v>
      </c>
      <c r="E779" s="121"/>
      <c r="F779" s="121"/>
      <c r="G779" s="30"/>
      <c r="H779" s="30"/>
      <c r="I779" s="30"/>
      <c r="J779" s="30"/>
      <c r="K779" s="31"/>
      <c r="L779" s="7"/>
    </row>
    <row r="780" spans="1:12" hidden="1" x14ac:dyDescent="0.25">
      <c r="A780" s="7" t="s">
        <v>63</v>
      </c>
    </row>
    <row r="781" spans="1:12" hidden="1" x14ac:dyDescent="0.25">
      <c r="A781" s="7" t="s">
        <v>64</v>
      </c>
    </row>
    <row r="782" spans="1:12" x14ac:dyDescent="0.25">
      <c r="A782" s="7">
        <v>5</v>
      </c>
      <c r="B782" s="17" t="s">
        <v>487</v>
      </c>
      <c r="C782" s="17"/>
      <c r="D782" s="121" t="s">
        <v>488</v>
      </c>
      <c r="E782" s="121"/>
      <c r="F782" s="121"/>
      <c r="G782" s="30"/>
      <c r="H782" s="30"/>
      <c r="I782" s="30"/>
      <c r="J782" s="30"/>
      <c r="K782" s="31"/>
      <c r="L782" s="7"/>
    </row>
    <row r="783" spans="1:12" hidden="1" x14ac:dyDescent="0.25">
      <c r="A783" s="7" t="s">
        <v>63</v>
      </c>
    </row>
    <row r="784" spans="1:12" hidden="1" x14ac:dyDescent="0.25">
      <c r="A784" s="7" t="s">
        <v>63</v>
      </c>
    </row>
    <row r="785" spans="1:18" hidden="1" x14ac:dyDescent="0.25">
      <c r="A785" s="7" t="s">
        <v>63</v>
      </c>
    </row>
    <row r="786" spans="1:18" hidden="1" x14ac:dyDescent="0.25">
      <c r="A786" s="7" t="s">
        <v>63</v>
      </c>
    </row>
    <row r="787" spans="1:18" hidden="1" x14ac:dyDescent="0.25">
      <c r="A787" s="7" t="s">
        <v>63</v>
      </c>
    </row>
    <row r="788" spans="1:18" hidden="1" x14ac:dyDescent="0.25">
      <c r="A788" s="7" t="s">
        <v>63</v>
      </c>
    </row>
    <row r="789" spans="1:18" hidden="1" x14ac:dyDescent="0.25">
      <c r="A789" s="7" t="s">
        <v>63</v>
      </c>
    </row>
    <row r="790" spans="1:18" hidden="1" x14ac:dyDescent="0.25">
      <c r="A790" s="7" t="s">
        <v>63</v>
      </c>
    </row>
    <row r="791" spans="1:18" hidden="1" x14ac:dyDescent="0.25">
      <c r="A791" s="7" t="s">
        <v>63</v>
      </c>
    </row>
    <row r="792" spans="1:18" x14ac:dyDescent="0.25">
      <c r="A792" s="7">
        <v>9</v>
      </c>
      <c r="B792" s="22" t="s">
        <v>489</v>
      </c>
      <c r="C792" s="22"/>
      <c r="D792" s="119" t="s">
        <v>490</v>
      </c>
      <c r="E792" s="120"/>
      <c r="F792" s="120"/>
      <c r="G792" s="24" t="s">
        <v>433</v>
      </c>
      <c r="H792" s="25">
        <v>4</v>
      </c>
      <c r="I792" s="26"/>
      <c r="J792" s="27"/>
      <c r="K792" s="28">
        <f>IF(AND(H792= "",I792= ""), 0, ROUND(ROUND(J792, 2) * ROUND(IF(I792="",H792,I792),  0), 2))</f>
        <v>0</v>
      </c>
      <c r="L792" s="7"/>
      <c r="N792" s="29">
        <v>0.2</v>
      </c>
      <c r="R792" s="7">
        <v>1484</v>
      </c>
    </row>
    <row r="793" spans="1:18" hidden="1" x14ac:dyDescent="0.25">
      <c r="A793" s="7" t="s">
        <v>48</v>
      </c>
    </row>
    <row r="794" spans="1:18" hidden="1" x14ac:dyDescent="0.25">
      <c r="A794" s="7" t="s">
        <v>64</v>
      </c>
    </row>
    <row r="795" spans="1:18" ht="25.5" customHeight="1" x14ac:dyDescent="0.25">
      <c r="A795" s="7">
        <v>5</v>
      </c>
      <c r="B795" s="17" t="s">
        <v>491</v>
      </c>
      <c r="C795" s="17"/>
      <c r="D795" s="121" t="s">
        <v>492</v>
      </c>
      <c r="E795" s="121"/>
      <c r="F795" s="121"/>
      <c r="G795" s="30"/>
      <c r="H795" s="30"/>
      <c r="I795" s="30"/>
      <c r="J795" s="30"/>
      <c r="K795" s="31"/>
      <c r="L795" s="7"/>
    </row>
    <row r="796" spans="1:18" hidden="1" x14ac:dyDescent="0.25">
      <c r="A796" s="7" t="s">
        <v>63</v>
      </c>
    </row>
    <row r="797" spans="1:18" x14ac:dyDescent="0.25">
      <c r="A797" s="7">
        <v>9</v>
      </c>
      <c r="B797" s="22" t="s">
        <v>493</v>
      </c>
      <c r="C797" s="22"/>
      <c r="D797" s="119" t="s">
        <v>494</v>
      </c>
      <c r="E797" s="120"/>
      <c r="F797" s="120"/>
      <c r="G797" s="24" t="s">
        <v>433</v>
      </c>
      <c r="H797" s="25">
        <v>2</v>
      </c>
      <c r="I797" s="26"/>
      <c r="J797" s="27"/>
      <c r="K797" s="28">
        <f>IF(AND(H797= "",I797= ""), 0, ROUND(ROUND(J797, 2) * ROUND(IF(I797="",H797,I797),  0), 2))</f>
        <v>0</v>
      </c>
      <c r="L797" s="7"/>
      <c r="N797" s="29">
        <v>0.2</v>
      </c>
      <c r="R797" s="7">
        <v>1484</v>
      </c>
    </row>
    <row r="798" spans="1:18" hidden="1" x14ac:dyDescent="0.25">
      <c r="A798" s="7" t="s">
        <v>48</v>
      </c>
    </row>
    <row r="799" spans="1:18" hidden="1" x14ac:dyDescent="0.25">
      <c r="A799" s="7" t="s">
        <v>64</v>
      </c>
    </row>
    <row r="800" spans="1:18" x14ac:dyDescent="0.25">
      <c r="A800" s="7">
        <v>5</v>
      </c>
      <c r="B800" s="17" t="s">
        <v>495</v>
      </c>
      <c r="C800" s="17"/>
      <c r="D800" s="121" t="s">
        <v>496</v>
      </c>
      <c r="E800" s="121"/>
      <c r="F800" s="121"/>
      <c r="G800" s="30"/>
      <c r="H800" s="30"/>
      <c r="I800" s="30"/>
      <c r="J800" s="30"/>
      <c r="K800" s="31"/>
      <c r="L800" s="7"/>
    </row>
    <row r="801" spans="1:18" hidden="1" x14ac:dyDescent="0.25">
      <c r="A801" s="7" t="s">
        <v>63</v>
      </c>
    </row>
    <row r="802" spans="1:18" hidden="1" x14ac:dyDescent="0.25">
      <c r="A802" s="7" t="s">
        <v>63</v>
      </c>
    </row>
    <row r="803" spans="1:18" x14ac:dyDescent="0.25">
      <c r="A803" s="7">
        <v>9</v>
      </c>
      <c r="B803" s="22" t="s">
        <v>497</v>
      </c>
      <c r="C803" s="22"/>
      <c r="D803" s="119" t="s">
        <v>498</v>
      </c>
      <c r="E803" s="120"/>
      <c r="F803" s="120"/>
      <c r="G803" s="24" t="s">
        <v>499</v>
      </c>
      <c r="H803" s="33">
        <v>18</v>
      </c>
      <c r="I803" s="34"/>
      <c r="J803" s="27"/>
      <c r="K803" s="28">
        <f>IF(AND(H803= "",I803= ""), 0, ROUND(ROUND(J803, 2) * ROUND(IF(I803="",H803,I803),  2), 2))</f>
        <v>0</v>
      </c>
      <c r="L803" s="7"/>
      <c r="N803" s="29">
        <v>0.2</v>
      </c>
      <c r="R803" s="7">
        <v>1484</v>
      </c>
    </row>
    <row r="804" spans="1:18" hidden="1" x14ac:dyDescent="0.25">
      <c r="A804" s="7" t="s">
        <v>48</v>
      </c>
    </row>
    <row r="805" spans="1:18" x14ac:dyDescent="0.25">
      <c r="A805" s="7">
        <v>9</v>
      </c>
      <c r="B805" s="22" t="s">
        <v>500</v>
      </c>
      <c r="C805" s="22"/>
      <c r="D805" s="119" t="s">
        <v>501</v>
      </c>
      <c r="E805" s="120"/>
      <c r="F805" s="120"/>
      <c r="G805" s="24" t="s">
        <v>499</v>
      </c>
      <c r="H805" s="33">
        <v>26</v>
      </c>
      <c r="I805" s="34"/>
      <c r="J805" s="27"/>
      <c r="K805" s="28">
        <f>IF(AND(H805= "",I805= ""), 0, ROUND(ROUND(J805, 2) * ROUND(IF(I805="",H805,I805),  2), 2))</f>
        <v>0</v>
      </c>
      <c r="L805" s="7"/>
      <c r="N805" s="29">
        <v>0.2</v>
      </c>
      <c r="R805" s="7">
        <v>1484</v>
      </c>
    </row>
    <row r="806" spans="1:18" hidden="1" x14ac:dyDescent="0.25">
      <c r="A806" s="7" t="s">
        <v>48</v>
      </c>
    </row>
    <row r="807" spans="1:18" x14ac:dyDescent="0.25">
      <c r="A807" s="7">
        <v>9</v>
      </c>
      <c r="B807" s="22" t="s">
        <v>502</v>
      </c>
      <c r="C807" s="22"/>
      <c r="D807" s="119" t="s">
        <v>503</v>
      </c>
      <c r="E807" s="120"/>
      <c r="F807" s="120"/>
      <c r="G807" s="24" t="s">
        <v>504</v>
      </c>
      <c r="H807" s="37">
        <v>27</v>
      </c>
      <c r="I807" s="38"/>
      <c r="J807" s="27"/>
      <c r="K807" s="28">
        <f>IF(AND(H807= "",I807= ""), 0, ROUND(ROUND(J807, 2) * ROUND(IF(I807="",H807,I807),  3), 2))</f>
        <v>0</v>
      </c>
      <c r="L807" s="7"/>
      <c r="N807" s="29">
        <v>0.2</v>
      </c>
      <c r="R807" s="7">
        <v>1484</v>
      </c>
    </row>
    <row r="808" spans="1:18" hidden="1" x14ac:dyDescent="0.25">
      <c r="A808" s="7" t="s">
        <v>48</v>
      </c>
    </row>
    <row r="809" spans="1:18" hidden="1" x14ac:dyDescent="0.25">
      <c r="A809" s="7" t="s">
        <v>64</v>
      </c>
    </row>
    <row r="810" spans="1:18" x14ac:dyDescent="0.25">
      <c r="A810" s="7">
        <v>5</v>
      </c>
      <c r="B810" s="17" t="s">
        <v>505</v>
      </c>
      <c r="C810" s="17"/>
      <c r="D810" s="121" t="s">
        <v>506</v>
      </c>
      <c r="E810" s="121"/>
      <c r="F810" s="121"/>
      <c r="G810" s="30"/>
      <c r="H810" s="30"/>
      <c r="I810" s="30"/>
      <c r="J810" s="30"/>
      <c r="K810" s="31"/>
      <c r="L810" s="7"/>
    </row>
    <row r="811" spans="1:18" hidden="1" x14ac:dyDescent="0.25">
      <c r="A811" s="7" t="s">
        <v>63</v>
      </c>
    </row>
    <row r="812" spans="1:18" hidden="1" x14ac:dyDescent="0.25">
      <c r="A812" s="7" t="s">
        <v>63</v>
      </c>
    </row>
    <row r="813" spans="1:18" hidden="1" x14ac:dyDescent="0.25">
      <c r="A813" s="7" t="s">
        <v>63</v>
      </c>
    </row>
    <row r="814" spans="1:18" hidden="1" x14ac:dyDescent="0.25">
      <c r="A814" s="7" t="s">
        <v>63</v>
      </c>
    </row>
    <row r="815" spans="1:18" hidden="1" x14ac:dyDescent="0.25">
      <c r="A815" s="7" t="s">
        <v>63</v>
      </c>
    </row>
    <row r="816" spans="1:18" x14ac:dyDescent="0.25">
      <c r="A816" s="7">
        <v>9</v>
      </c>
      <c r="B816" s="22" t="s">
        <v>507</v>
      </c>
      <c r="C816" s="22"/>
      <c r="D816" s="119" t="s">
        <v>508</v>
      </c>
      <c r="E816" s="120"/>
      <c r="F816" s="120"/>
      <c r="G816" s="24" t="s">
        <v>433</v>
      </c>
      <c r="H816" s="25">
        <v>1</v>
      </c>
      <c r="I816" s="26"/>
      <c r="J816" s="27"/>
      <c r="K816" s="28">
        <f>IF(AND(H816= "",I816= ""), 0, ROUND(ROUND(J816, 2) * ROUND(IF(I816="",H816,I816),  0), 2))</f>
        <v>0</v>
      </c>
      <c r="L816" s="7"/>
      <c r="N816" s="29">
        <v>0.2</v>
      </c>
      <c r="R816" s="7">
        <v>1484</v>
      </c>
    </row>
    <row r="817" spans="1:18" hidden="1" x14ac:dyDescent="0.25">
      <c r="A817" s="7" t="s">
        <v>48</v>
      </c>
    </row>
    <row r="818" spans="1:18" x14ac:dyDescent="0.25">
      <c r="A818" s="7">
        <v>9</v>
      </c>
      <c r="B818" s="22" t="s">
        <v>509</v>
      </c>
      <c r="C818" s="22"/>
      <c r="D818" s="119" t="s">
        <v>510</v>
      </c>
      <c r="E818" s="120"/>
      <c r="F818" s="120"/>
      <c r="G818" s="24" t="s">
        <v>433</v>
      </c>
      <c r="H818" s="25">
        <v>1</v>
      </c>
      <c r="I818" s="26"/>
      <c r="J818" s="27"/>
      <c r="K818" s="28">
        <f>IF(AND(H818= "",I818= ""), 0, ROUND(ROUND(J818, 2) * ROUND(IF(I818="",H818,I818),  0), 2))</f>
        <v>0</v>
      </c>
      <c r="L818" s="7"/>
      <c r="N818" s="29">
        <v>0.2</v>
      </c>
      <c r="R818" s="7">
        <v>1484</v>
      </c>
    </row>
    <row r="819" spans="1:18" hidden="1" x14ac:dyDescent="0.25">
      <c r="A819" s="7" t="s">
        <v>48</v>
      </c>
    </row>
    <row r="820" spans="1:18" hidden="1" x14ac:dyDescent="0.25">
      <c r="A820" s="7" t="s">
        <v>64</v>
      </c>
    </row>
    <row r="821" spans="1:18" x14ac:dyDescent="0.25">
      <c r="A821" s="7">
        <v>5</v>
      </c>
      <c r="B821" s="17" t="s">
        <v>511</v>
      </c>
      <c r="C821" s="17"/>
      <c r="D821" s="121" t="s">
        <v>512</v>
      </c>
      <c r="E821" s="121"/>
      <c r="F821" s="121"/>
      <c r="G821" s="30"/>
      <c r="H821" s="30"/>
      <c r="I821" s="30"/>
      <c r="J821" s="30"/>
      <c r="K821" s="31"/>
      <c r="L821" s="7"/>
    </row>
    <row r="822" spans="1:18" hidden="1" x14ac:dyDescent="0.25">
      <c r="A822" s="7" t="s">
        <v>63</v>
      </c>
    </row>
    <row r="823" spans="1:18" hidden="1" x14ac:dyDescent="0.25">
      <c r="A823" s="7" t="s">
        <v>63</v>
      </c>
    </row>
    <row r="824" spans="1:18" x14ac:dyDescent="0.25">
      <c r="A824" s="7">
        <v>9</v>
      </c>
      <c r="B824" s="22" t="s">
        <v>513</v>
      </c>
      <c r="C824" s="22"/>
      <c r="D824" s="119" t="s">
        <v>514</v>
      </c>
      <c r="E824" s="120"/>
      <c r="F824" s="120"/>
      <c r="G824" s="24" t="s">
        <v>433</v>
      </c>
      <c r="H824" s="25">
        <v>1</v>
      </c>
      <c r="I824" s="26"/>
      <c r="J824" s="27"/>
      <c r="K824" s="28">
        <f>IF(AND(H824= "",I824= ""), 0, ROUND(ROUND(J824, 2) * ROUND(IF(I824="",H824,I824),  0), 2))</f>
        <v>0</v>
      </c>
      <c r="L824" s="7"/>
      <c r="N824" s="29">
        <v>0.2</v>
      </c>
      <c r="R824" s="7">
        <v>1484</v>
      </c>
    </row>
    <row r="825" spans="1:18" hidden="1" x14ac:dyDescent="0.25">
      <c r="A825" s="7" t="s">
        <v>48</v>
      </c>
    </row>
    <row r="826" spans="1:18" x14ac:dyDescent="0.25">
      <c r="A826" s="7">
        <v>9</v>
      </c>
      <c r="B826" s="22" t="s">
        <v>515</v>
      </c>
      <c r="C826" s="22"/>
      <c r="D826" s="119" t="s">
        <v>516</v>
      </c>
      <c r="E826" s="120"/>
      <c r="F826" s="120"/>
      <c r="G826" s="24" t="s">
        <v>433</v>
      </c>
      <c r="H826" s="25">
        <v>1</v>
      </c>
      <c r="I826" s="26"/>
      <c r="J826" s="27"/>
      <c r="K826" s="28">
        <f>IF(AND(H826= "",I826= ""), 0, ROUND(ROUND(J826, 2) * ROUND(IF(I826="",H826,I826),  0), 2))</f>
        <v>0</v>
      </c>
      <c r="L826" s="7"/>
      <c r="N826" s="29">
        <v>0.2</v>
      </c>
      <c r="R826" s="7">
        <v>1484</v>
      </c>
    </row>
    <row r="827" spans="1:18" hidden="1" x14ac:dyDescent="0.25">
      <c r="A827" s="7" t="s">
        <v>48</v>
      </c>
    </row>
    <row r="828" spans="1:18" hidden="1" x14ac:dyDescent="0.25">
      <c r="A828" s="7" t="s">
        <v>64</v>
      </c>
    </row>
    <row r="829" spans="1:18" x14ac:dyDescent="0.25">
      <c r="A829" s="7">
        <v>5</v>
      </c>
      <c r="B829" s="17" t="s">
        <v>517</v>
      </c>
      <c r="C829" s="17"/>
      <c r="D829" s="121" t="s">
        <v>518</v>
      </c>
      <c r="E829" s="121"/>
      <c r="F829" s="121"/>
      <c r="G829" s="30"/>
      <c r="H829" s="30"/>
      <c r="I829" s="30"/>
      <c r="J829" s="30"/>
      <c r="K829" s="31"/>
      <c r="L829" s="7"/>
    </row>
    <row r="830" spans="1:18" hidden="1" x14ac:dyDescent="0.25">
      <c r="A830" s="7" t="s">
        <v>63</v>
      </c>
    </row>
    <row r="831" spans="1:18" x14ac:dyDescent="0.25">
      <c r="A831" s="7">
        <v>9</v>
      </c>
      <c r="B831" s="22" t="s">
        <v>519</v>
      </c>
      <c r="C831" s="22"/>
      <c r="D831" s="119" t="s">
        <v>520</v>
      </c>
      <c r="E831" s="120"/>
      <c r="F831" s="120"/>
      <c r="G831" s="24" t="s">
        <v>433</v>
      </c>
      <c r="H831" s="25">
        <v>1</v>
      </c>
      <c r="I831" s="26"/>
      <c r="J831" s="27"/>
      <c r="K831" s="28">
        <f>IF(AND(H831= "",I831= ""), 0, ROUND(ROUND(J831, 2) * ROUND(IF(I831="",H831,I831),  0), 2))</f>
        <v>0</v>
      </c>
      <c r="L831" s="7"/>
      <c r="N831" s="29">
        <v>0.2</v>
      </c>
      <c r="R831" s="7">
        <v>1484</v>
      </c>
    </row>
    <row r="832" spans="1:18" hidden="1" x14ac:dyDescent="0.25">
      <c r="A832" s="7" t="s">
        <v>48</v>
      </c>
    </row>
    <row r="833" spans="1:18" hidden="1" x14ac:dyDescent="0.25">
      <c r="A833" s="7" t="s">
        <v>64</v>
      </c>
    </row>
    <row r="834" spans="1:18" ht="25.5" customHeight="1" x14ac:dyDescent="0.25">
      <c r="A834" s="7">
        <v>5</v>
      </c>
      <c r="B834" s="17" t="s">
        <v>521</v>
      </c>
      <c r="C834" s="17"/>
      <c r="D834" s="121" t="s">
        <v>522</v>
      </c>
      <c r="E834" s="121"/>
      <c r="F834" s="121"/>
      <c r="G834" s="30"/>
      <c r="H834" s="30"/>
      <c r="I834" s="30"/>
      <c r="J834" s="30"/>
      <c r="K834" s="31"/>
      <c r="L834" s="7"/>
    </row>
    <row r="835" spans="1:18" hidden="1" x14ac:dyDescent="0.25">
      <c r="A835" s="7" t="s">
        <v>63</v>
      </c>
    </row>
    <row r="836" spans="1:18" x14ac:dyDescent="0.25">
      <c r="A836" s="7">
        <v>9</v>
      </c>
      <c r="B836" s="22" t="s">
        <v>523</v>
      </c>
      <c r="C836" s="22"/>
      <c r="D836" s="119" t="s">
        <v>435</v>
      </c>
      <c r="E836" s="120"/>
      <c r="F836" s="120"/>
      <c r="G836" s="24" t="s">
        <v>433</v>
      </c>
      <c r="H836" s="25">
        <v>1</v>
      </c>
      <c r="I836" s="26"/>
      <c r="J836" s="27"/>
      <c r="K836" s="28">
        <f>IF(AND(H836= "",I836= ""), 0, ROUND(ROUND(J836, 2) * ROUND(IF(I836="",H836,I836),  0), 2))</f>
        <v>0</v>
      </c>
      <c r="L836" s="7"/>
      <c r="N836" s="29">
        <v>0.2</v>
      </c>
      <c r="R836" s="7">
        <v>1484</v>
      </c>
    </row>
    <row r="837" spans="1:18" hidden="1" x14ac:dyDescent="0.25">
      <c r="A837" s="7" t="s">
        <v>48</v>
      </c>
    </row>
    <row r="838" spans="1:18" hidden="1" x14ac:dyDescent="0.25">
      <c r="A838" s="7" t="s">
        <v>64</v>
      </c>
    </row>
    <row r="839" spans="1:18" x14ac:dyDescent="0.25">
      <c r="A839" s="7" t="s">
        <v>55</v>
      </c>
      <c r="B839" s="23"/>
      <c r="C839" s="23"/>
      <c r="D839" s="112"/>
      <c r="E839" s="112"/>
      <c r="F839" s="112"/>
      <c r="K839" s="23"/>
    </row>
    <row r="840" spans="1:18" x14ac:dyDescent="0.25">
      <c r="B840" s="23"/>
      <c r="C840" s="23"/>
      <c r="D840" s="115" t="s">
        <v>484</v>
      </c>
      <c r="E840" s="116"/>
      <c r="F840" s="116"/>
      <c r="G840" s="113"/>
      <c r="H840" s="113"/>
      <c r="I840" s="113"/>
      <c r="J840" s="113"/>
      <c r="K840" s="114"/>
    </row>
    <row r="841" spans="1:18" x14ac:dyDescent="0.25">
      <c r="B841" s="23"/>
      <c r="C841" s="23"/>
      <c r="D841" s="118"/>
      <c r="E841" s="62"/>
      <c r="F841" s="62"/>
      <c r="G841" s="62"/>
      <c r="H841" s="62"/>
      <c r="I841" s="62"/>
      <c r="J841" s="62"/>
      <c r="K841" s="117"/>
    </row>
    <row r="842" spans="1:18" x14ac:dyDescent="0.25">
      <c r="B842" s="23"/>
      <c r="C842" s="23"/>
      <c r="D842" s="109" t="s">
        <v>56</v>
      </c>
      <c r="E842" s="110"/>
      <c r="F842" s="110"/>
      <c r="G842" s="107">
        <f>SUMIF(L779:L839, IF(L778="","",L778), K779:K839)</f>
        <v>0</v>
      </c>
      <c r="H842" s="107"/>
      <c r="I842" s="107"/>
      <c r="J842" s="107"/>
      <c r="K842" s="108"/>
    </row>
    <row r="843" spans="1:18" hidden="1" x14ac:dyDescent="0.25">
      <c r="B843" s="23"/>
      <c r="C843" s="23"/>
      <c r="D843" s="105" t="s">
        <v>57</v>
      </c>
      <c r="E843" s="106"/>
      <c r="F843" s="106"/>
      <c r="G843" s="103">
        <f>ROUND(SUMIF(L779:L839, IF(L778="","",L778), K779:K839) * 0.2, 2)</f>
        <v>0</v>
      </c>
      <c r="H843" s="103"/>
      <c r="I843" s="103"/>
      <c r="J843" s="103"/>
      <c r="K843" s="104"/>
    </row>
    <row r="844" spans="1:18" hidden="1" x14ac:dyDescent="0.25">
      <c r="B844" s="23"/>
      <c r="C844" s="23"/>
      <c r="D844" s="109" t="s">
        <v>58</v>
      </c>
      <c r="E844" s="110"/>
      <c r="F844" s="110"/>
      <c r="G844" s="107">
        <f>SUM(G842:G843)</f>
        <v>0</v>
      </c>
      <c r="H844" s="107"/>
      <c r="I844" s="107"/>
      <c r="J844" s="107"/>
      <c r="K844" s="108"/>
    </row>
    <row r="845" spans="1:18" x14ac:dyDescent="0.25">
      <c r="A845" s="7" t="s">
        <v>40</v>
      </c>
      <c r="B845" s="23"/>
      <c r="C845" s="23"/>
      <c r="D845" s="112"/>
      <c r="E845" s="112"/>
      <c r="F845" s="112"/>
      <c r="K845" s="23"/>
    </row>
    <row r="846" spans="1:18" ht="25.5" customHeight="1" x14ac:dyDescent="0.25">
      <c r="B846" s="23"/>
      <c r="C846" s="23"/>
      <c r="D846" s="115" t="s">
        <v>403</v>
      </c>
      <c r="E846" s="116"/>
      <c r="F846" s="116"/>
      <c r="G846" s="113"/>
      <c r="H846" s="113"/>
      <c r="I846" s="113"/>
      <c r="J846" s="113"/>
      <c r="K846" s="114"/>
    </row>
    <row r="847" spans="1:18" x14ac:dyDescent="0.25">
      <c r="B847" s="23"/>
      <c r="C847" s="23"/>
      <c r="D847" s="118"/>
      <c r="E847" s="62"/>
      <c r="F847" s="62"/>
      <c r="G847" s="62"/>
      <c r="H847" s="62"/>
      <c r="I847" s="62"/>
      <c r="J847" s="62"/>
      <c r="K847" s="117"/>
    </row>
    <row r="848" spans="1:18" x14ac:dyDescent="0.25">
      <c r="B848" s="23"/>
      <c r="C848" s="23"/>
      <c r="D848" s="109" t="s">
        <v>56</v>
      </c>
      <c r="E848" s="110"/>
      <c r="F848" s="110"/>
      <c r="G848" s="107">
        <f>SUMIF(L612:L845, IF(L611="","",L611), K612:K845)</f>
        <v>0</v>
      </c>
      <c r="H848" s="107"/>
      <c r="I848" s="107"/>
      <c r="J848" s="107"/>
      <c r="K848" s="108"/>
    </row>
    <row r="849" spans="2:11" hidden="1" x14ac:dyDescent="0.25">
      <c r="B849" s="23"/>
      <c r="C849" s="23"/>
      <c r="D849" s="105" t="s">
        <v>57</v>
      </c>
      <c r="E849" s="106"/>
      <c r="F849" s="106"/>
      <c r="G849" s="103">
        <f>ROUND(SUMIF(L612:L845, IF(L611="","",L611), K612:K845) * 0.2, 2)</f>
        <v>0</v>
      </c>
      <c r="H849" s="103"/>
      <c r="I849" s="103"/>
      <c r="J849" s="103"/>
      <c r="K849" s="104"/>
    </row>
    <row r="850" spans="2:11" hidden="1" x14ac:dyDescent="0.25">
      <c r="B850" s="23"/>
      <c r="C850" s="23"/>
      <c r="D850" s="109" t="s">
        <v>58</v>
      </c>
      <c r="E850" s="110"/>
      <c r="F850" s="110"/>
      <c r="G850" s="107">
        <f>SUM(G848:G849)</f>
        <v>0</v>
      </c>
      <c r="H850" s="107"/>
      <c r="I850" s="107"/>
      <c r="J850" s="107"/>
      <c r="K850" s="108"/>
    </row>
    <row r="851" spans="2:11" ht="47.25" customHeight="1" x14ac:dyDescent="0.25">
      <c r="B851" s="3"/>
      <c r="C851" s="3"/>
      <c r="D851" s="111" t="s">
        <v>631</v>
      </c>
      <c r="E851" s="111"/>
      <c r="F851" s="111"/>
      <c r="G851" s="111"/>
      <c r="H851" s="111"/>
      <c r="I851" s="111"/>
      <c r="J851" s="111"/>
      <c r="K851" s="111"/>
    </row>
    <row r="853" spans="2:11" x14ac:dyDescent="0.25">
      <c r="D853" s="87" t="s">
        <v>524</v>
      </c>
      <c r="E853" s="87"/>
      <c r="F853" s="87"/>
      <c r="G853" s="87"/>
      <c r="H853" s="87"/>
      <c r="I853" s="87"/>
      <c r="J853" s="87"/>
      <c r="K853" s="87"/>
    </row>
    <row r="854" spans="2:11" ht="25.5" customHeight="1" x14ac:dyDescent="0.25">
      <c r="D854" s="101" t="s">
        <v>525</v>
      </c>
      <c r="E854" s="102"/>
      <c r="F854" s="102"/>
      <c r="G854" s="100">
        <f>SUMIF(L11:L565, "", K11:K565)</f>
        <v>0</v>
      </c>
      <c r="H854" s="100"/>
      <c r="I854" s="100"/>
      <c r="J854" s="100"/>
      <c r="K854" s="100"/>
    </row>
    <row r="855" spans="2:11" ht="24" customHeight="1" x14ac:dyDescent="0.25">
      <c r="D855" s="90" t="s">
        <v>526</v>
      </c>
      <c r="E855" s="76"/>
      <c r="F855" s="76"/>
      <c r="G855" s="88">
        <f>SUMIF(L11:L20, "", K11:K20)</f>
        <v>0</v>
      </c>
      <c r="H855" s="89"/>
      <c r="I855" s="89"/>
      <c r="J855" s="89"/>
      <c r="K855" s="89"/>
    </row>
    <row r="856" spans="2:11" x14ac:dyDescent="0.25">
      <c r="D856" s="90" t="s">
        <v>527</v>
      </c>
      <c r="E856" s="76"/>
      <c r="F856" s="76"/>
      <c r="G856" s="88">
        <f>SUMIF(L33:L42, "", K33:K42)</f>
        <v>0</v>
      </c>
      <c r="H856" s="89"/>
      <c r="I856" s="89"/>
      <c r="J856" s="89"/>
      <c r="K856" s="89"/>
    </row>
    <row r="857" spans="2:11" x14ac:dyDescent="0.25">
      <c r="D857" s="90" t="s">
        <v>528</v>
      </c>
      <c r="E857" s="76"/>
      <c r="F857" s="76"/>
      <c r="G857" s="88">
        <f>SUMIF(L56:L83, "", K56:K83)</f>
        <v>0</v>
      </c>
      <c r="H857" s="89"/>
      <c r="I857" s="89"/>
      <c r="J857" s="89"/>
      <c r="K857" s="89"/>
    </row>
    <row r="858" spans="2:11" x14ac:dyDescent="0.25">
      <c r="D858" s="90" t="s">
        <v>529</v>
      </c>
      <c r="E858" s="76"/>
      <c r="F858" s="76"/>
      <c r="G858" s="88">
        <f>SUMIF(L97:L100, "", K97:K100)</f>
        <v>0</v>
      </c>
      <c r="H858" s="89"/>
      <c r="I858" s="89"/>
      <c r="J858" s="89"/>
      <c r="K858" s="89"/>
    </row>
    <row r="859" spans="2:11" x14ac:dyDescent="0.25">
      <c r="D859" s="90" t="s">
        <v>530</v>
      </c>
      <c r="E859" s="76"/>
      <c r="F859" s="76"/>
      <c r="G859" s="88">
        <f>SUMIF(L136:L139, "", K136:K139)</f>
        <v>0</v>
      </c>
      <c r="H859" s="89"/>
      <c r="I859" s="89"/>
      <c r="J859" s="89"/>
      <c r="K859" s="89"/>
    </row>
    <row r="860" spans="2:11" x14ac:dyDescent="0.25">
      <c r="D860" s="90" t="s">
        <v>531</v>
      </c>
      <c r="E860" s="76"/>
      <c r="F860" s="76"/>
      <c r="G860" s="88">
        <f>SUMIF(L151:L151, "", K151:K151)</f>
        <v>0</v>
      </c>
      <c r="H860" s="89"/>
      <c r="I860" s="89"/>
      <c r="J860" s="89"/>
      <c r="K860" s="89"/>
    </row>
    <row r="861" spans="2:11" x14ac:dyDescent="0.25">
      <c r="D861" s="90" t="s">
        <v>532</v>
      </c>
      <c r="E861" s="76"/>
      <c r="F861" s="76"/>
      <c r="G861" s="88">
        <f>SUMIF(L183:L196, "", K183:K196)</f>
        <v>0</v>
      </c>
      <c r="H861" s="89"/>
      <c r="I861" s="89"/>
      <c r="J861" s="89"/>
      <c r="K861" s="89"/>
    </row>
    <row r="862" spans="2:11" x14ac:dyDescent="0.25">
      <c r="D862" s="90" t="s">
        <v>533</v>
      </c>
      <c r="E862" s="76"/>
      <c r="F862" s="76"/>
      <c r="G862" s="88">
        <f>SUMIF(L212:L250, "", K212:K250)</f>
        <v>0</v>
      </c>
      <c r="H862" s="89"/>
      <c r="I862" s="89"/>
      <c r="J862" s="89"/>
      <c r="K862" s="89"/>
    </row>
    <row r="863" spans="2:11" x14ac:dyDescent="0.25">
      <c r="D863" s="90" t="s">
        <v>534</v>
      </c>
      <c r="E863" s="76"/>
      <c r="F863" s="76"/>
      <c r="G863" s="88">
        <f>SUMIF(L291:L318, "", K291:K318)</f>
        <v>0</v>
      </c>
      <c r="H863" s="89"/>
      <c r="I863" s="89"/>
      <c r="J863" s="89"/>
      <c r="K863" s="89"/>
    </row>
    <row r="864" spans="2:11" x14ac:dyDescent="0.25">
      <c r="D864" s="90" t="s">
        <v>535</v>
      </c>
      <c r="E864" s="76"/>
      <c r="F864" s="76"/>
      <c r="G864" s="88">
        <f>SUMIF(L334:L340, "", K334:K340)</f>
        <v>0</v>
      </c>
      <c r="H864" s="89"/>
      <c r="I864" s="89"/>
      <c r="J864" s="89"/>
      <c r="K864" s="89"/>
    </row>
    <row r="865" spans="1:11" x14ac:dyDescent="0.25">
      <c r="D865" s="90" t="s">
        <v>536</v>
      </c>
      <c r="E865" s="76"/>
      <c r="F865" s="76"/>
      <c r="G865" s="88">
        <f>SUMIF(L354:L371, "", K354:K371)</f>
        <v>0</v>
      </c>
      <c r="H865" s="89"/>
      <c r="I865" s="89"/>
      <c r="J865" s="89"/>
      <c r="K865" s="89"/>
    </row>
    <row r="866" spans="1:11" x14ac:dyDescent="0.25">
      <c r="D866" s="90" t="s">
        <v>537</v>
      </c>
      <c r="E866" s="76"/>
      <c r="F866" s="76"/>
      <c r="G866" s="88">
        <f>SUMIF(L388:L437, "", K388:K437)</f>
        <v>0</v>
      </c>
      <c r="H866" s="89"/>
      <c r="I866" s="89"/>
      <c r="J866" s="89"/>
      <c r="K866" s="89"/>
    </row>
    <row r="867" spans="1:11" ht="24" customHeight="1" x14ac:dyDescent="0.25">
      <c r="D867" s="90" t="s">
        <v>538</v>
      </c>
      <c r="E867" s="76"/>
      <c r="F867" s="76"/>
      <c r="G867" s="88">
        <f>SUMIF(L471:L535, "", K471:K535)</f>
        <v>0</v>
      </c>
      <c r="H867" s="89"/>
      <c r="I867" s="89"/>
      <c r="J867" s="89"/>
      <c r="K867" s="89"/>
    </row>
    <row r="868" spans="1:11" x14ac:dyDescent="0.25">
      <c r="D868" s="90" t="s">
        <v>539</v>
      </c>
      <c r="E868" s="76"/>
      <c r="F868" s="76"/>
      <c r="G868" s="88">
        <f>SUMIF(L549:L565, "", K549:K565)</f>
        <v>0</v>
      </c>
      <c r="H868" s="89"/>
      <c r="I868" s="89"/>
      <c r="J868" s="89"/>
      <c r="K868" s="89"/>
    </row>
    <row r="869" spans="1:11" ht="25.5" customHeight="1" x14ac:dyDescent="0.25">
      <c r="D869" s="101" t="s">
        <v>540</v>
      </c>
      <c r="E869" s="102"/>
      <c r="F869" s="102"/>
      <c r="G869" s="100">
        <f>SUMIF(L590:L596, "", K590:K596)</f>
        <v>0</v>
      </c>
      <c r="H869" s="100"/>
      <c r="I869" s="100"/>
      <c r="J869" s="100"/>
      <c r="K869" s="100"/>
    </row>
    <row r="870" spans="1:11" x14ac:dyDescent="0.25">
      <c r="D870" s="90" t="s">
        <v>541</v>
      </c>
      <c r="E870" s="76"/>
      <c r="F870" s="76"/>
      <c r="G870" s="88">
        <f>SUMIF(L590:L596, "", K590:K596)</f>
        <v>0</v>
      </c>
      <c r="H870" s="89"/>
      <c r="I870" s="89"/>
      <c r="J870" s="89"/>
      <c r="K870" s="89"/>
    </row>
    <row r="871" spans="1:11" ht="25.5" customHeight="1" x14ac:dyDescent="0.25">
      <c r="D871" s="101" t="s">
        <v>542</v>
      </c>
      <c r="E871" s="102"/>
      <c r="F871" s="102"/>
      <c r="G871" s="100">
        <f>SUMIF(L613:L836, "", K613:K836)</f>
        <v>0</v>
      </c>
      <c r="H871" s="100"/>
      <c r="I871" s="100"/>
      <c r="J871" s="100"/>
      <c r="K871" s="100"/>
    </row>
    <row r="872" spans="1:11" ht="24" customHeight="1" x14ac:dyDescent="0.25">
      <c r="D872" s="90" t="s">
        <v>543</v>
      </c>
      <c r="E872" s="76"/>
      <c r="F872" s="76"/>
      <c r="G872" s="88">
        <f>SUMIF(L613:L619, "", K613:K619)</f>
        <v>0</v>
      </c>
      <c r="H872" s="89"/>
      <c r="I872" s="89"/>
      <c r="J872" s="89"/>
      <c r="K872" s="89"/>
    </row>
    <row r="873" spans="1:11" x14ac:dyDescent="0.25">
      <c r="D873" s="90" t="s">
        <v>544</v>
      </c>
      <c r="E873" s="76"/>
      <c r="F873" s="76"/>
      <c r="G873" s="88">
        <f>SUMIF(L631:L633, "", K631:K633)</f>
        <v>0</v>
      </c>
      <c r="H873" s="89"/>
      <c r="I873" s="89"/>
      <c r="J873" s="89"/>
      <c r="K873" s="89"/>
    </row>
    <row r="874" spans="1:11" x14ac:dyDescent="0.25">
      <c r="D874" s="90" t="s">
        <v>545</v>
      </c>
      <c r="E874" s="76"/>
      <c r="F874" s="76"/>
      <c r="G874" s="88">
        <f>SUMIF(L648:L667, "", K648:K667)</f>
        <v>0</v>
      </c>
      <c r="H874" s="89"/>
      <c r="I874" s="89"/>
      <c r="J874" s="89"/>
      <c r="K874" s="89"/>
    </row>
    <row r="875" spans="1:11" x14ac:dyDescent="0.25">
      <c r="D875" s="90" t="s">
        <v>546</v>
      </c>
      <c r="E875" s="76"/>
      <c r="F875" s="76"/>
      <c r="G875" s="88">
        <f>0</f>
        <v>0</v>
      </c>
      <c r="H875" s="89"/>
      <c r="I875" s="89"/>
      <c r="J875" s="89"/>
      <c r="K875" s="89"/>
    </row>
    <row r="876" spans="1:11" ht="24" customHeight="1" x14ac:dyDescent="0.25">
      <c r="D876" s="90" t="s">
        <v>547</v>
      </c>
      <c r="E876" s="76"/>
      <c r="F876" s="76"/>
      <c r="G876" s="88">
        <f>SUMIF(L687:L768, "", K687:K768)</f>
        <v>0</v>
      </c>
      <c r="H876" s="89"/>
      <c r="I876" s="89"/>
      <c r="J876" s="89"/>
      <c r="K876" s="89"/>
    </row>
    <row r="877" spans="1:11" x14ac:dyDescent="0.25">
      <c r="D877" s="90" t="s">
        <v>548</v>
      </c>
      <c r="E877" s="76"/>
      <c r="F877" s="76"/>
      <c r="G877" s="88">
        <f>SUMIF(L792:L836, "", K792:K836)</f>
        <v>0</v>
      </c>
      <c r="H877" s="89"/>
      <c r="I877" s="89"/>
      <c r="J877" s="89"/>
      <c r="K877" s="89"/>
    </row>
    <row r="878" spans="1:11" ht="51" customHeight="1" x14ac:dyDescent="0.25">
      <c r="D878" s="91" t="s">
        <v>632</v>
      </c>
      <c r="E878" s="92"/>
      <c r="F878" s="92"/>
      <c r="G878" s="41"/>
      <c r="H878" s="41"/>
      <c r="I878" s="41"/>
      <c r="J878" s="41"/>
      <c r="K878" s="42"/>
    </row>
    <row r="879" spans="1:11" x14ac:dyDescent="0.25">
      <c r="D879" s="93"/>
      <c r="E879" s="94"/>
      <c r="F879" s="94"/>
      <c r="G879" s="94"/>
      <c r="H879" s="94"/>
      <c r="I879" s="94"/>
      <c r="J879" s="94"/>
      <c r="K879" s="95"/>
    </row>
    <row r="880" spans="1:11" x14ac:dyDescent="0.25">
      <c r="A880" s="32"/>
      <c r="D880" s="96" t="s">
        <v>56</v>
      </c>
      <c r="E880" s="62"/>
      <c r="F880" s="62"/>
      <c r="G880" s="97">
        <f>SUMIF(L5:L851, IF(L4="","",L4), K5:K851)</f>
        <v>0</v>
      </c>
      <c r="H880" s="98"/>
      <c r="I880" s="98"/>
      <c r="J880" s="98"/>
      <c r="K880" s="99"/>
    </row>
    <row r="881" spans="1:14" x14ac:dyDescent="0.25">
      <c r="A881" s="32"/>
      <c r="D881" s="96" t="s">
        <v>57</v>
      </c>
      <c r="E881" s="62"/>
      <c r="F881" s="62"/>
      <c r="G881" s="97">
        <f>ROUND(SUMIF(L5:L851, IF(L4="","",L4), K5:K851) * 0.2, 2)</f>
        <v>0</v>
      </c>
      <c r="H881" s="98"/>
      <c r="I881" s="98"/>
      <c r="J881" s="98"/>
      <c r="K881" s="99"/>
    </row>
    <row r="882" spans="1:14" x14ac:dyDescent="0.25">
      <c r="D882" s="80" t="s">
        <v>58</v>
      </c>
      <c r="E882" s="81"/>
      <c r="F882" s="81"/>
      <c r="G882" s="82">
        <f>SUM(G880:G881)</f>
        <v>0</v>
      </c>
      <c r="H882" s="83"/>
      <c r="I882" s="83"/>
      <c r="J882" s="83"/>
      <c r="K882" s="84"/>
    </row>
    <row r="883" spans="1:14" x14ac:dyDescent="0.25">
      <c r="D883" s="76"/>
      <c r="E883" s="62"/>
      <c r="F883" s="62"/>
      <c r="G883" s="62"/>
      <c r="H883" s="62"/>
      <c r="I883" s="62"/>
      <c r="J883" s="62"/>
      <c r="K883" s="62"/>
    </row>
    <row r="884" spans="1:14" x14ac:dyDescent="0.25">
      <c r="D884" s="85" t="s">
        <v>549</v>
      </c>
      <c r="E884" s="85"/>
      <c r="F884" s="85"/>
      <c r="G884" s="85"/>
      <c r="H884" s="85"/>
      <c r="I884" s="85"/>
      <c r="J884" s="85"/>
      <c r="K884" s="85"/>
    </row>
    <row r="885" spans="1:14" x14ac:dyDescent="0.25">
      <c r="D885" s="86" t="str">
        <f>IF(Paramètres!AA2&lt;&gt;"",Paramètres!AA2,"")</f>
        <v xml:space="preserve">Zéro euro </v>
      </c>
      <c r="E885" s="86"/>
      <c r="F885" s="86"/>
      <c r="G885" s="86"/>
      <c r="H885" s="86"/>
      <c r="I885" s="86"/>
      <c r="J885" s="86"/>
      <c r="K885" s="86"/>
    </row>
    <row r="886" spans="1:14" x14ac:dyDescent="0.25">
      <c r="D886" s="86"/>
      <c r="E886" s="86"/>
      <c r="F886" s="86"/>
      <c r="G886" s="86"/>
      <c r="H886" s="86"/>
      <c r="I886" s="86"/>
      <c r="J886" s="86"/>
      <c r="K886" s="86"/>
    </row>
    <row r="888" spans="1:14" x14ac:dyDescent="0.25">
      <c r="D888" s="87" t="s">
        <v>550</v>
      </c>
      <c r="E888" s="87"/>
      <c r="F888" s="87"/>
      <c r="G888" s="87"/>
      <c r="H888" s="87"/>
      <c r="I888" s="87"/>
      <c r="J888" s="87"/>
      <c r="K888" s="87"/>
    </row>
    <row r="889" spans="1:14" x14ac:dyDescent="0.25">
      <c r="D889" s="85" t="s">
        <v>551</v>
      </c>
      <c r="E889" s="85"/>
      <c r="F889" s="85"/>
      <c r="M889" s="7">
        <v>1</v>
      </c>
    </row>
    <row r="890" spans="1:14" x14ac:dyDescent="0.25">
      <c r="D890" s="76" t="s">
        <v>552</v>
      </c>
      <c r="E890" s="76"/>
      <c r="F890" s="76"/>
      <c r="G890" s="78">
        <f>SUMIF(M5:M851,M890, K5:K851)</f>
        <v>0</v>
      </c>
      <c r="H890" s="78"/>
      <c r="I890" s="78"/>
      <c r="J890" s="78"/>
      <c r="K890" s="78"/>
      <c r="L890" s="7">
        <v>1</v>
      </c>
      <c r="M890" s="7">
        <v>138950</v>
      </c>
    </row>
    <row r="891" spans="1:14" hidden="1" x14ac:dyDescent="0.25">
      <c r="A891" s="7">
        <v>0.2</v>
      </c>
      <c r="D891" s="43" t="str">
        <f>"	- dont T.V.A. à 20% sur " &amp;ROUND((SUMPRODUCT((M5:M851=M890)*1, K5:K851,(N5:N851=A891)*1)), 2)&amp; "€ :"</f>
        <v xml:space="preserve">	- dont T.V.A. à 20% sur 0€ :</v>
      </c>
      <c r="E891" s="43"/>
      <c r="F891" s="43"/>
      <c r="G891" s="75"/>
      <c r="H891" s="75"/>
      <c r="I891" s="75"/>
      <c r="J891" s="75"/>
      <c r="K891" s="75"/>
      <c r="L891" s="7">
        <v>1</v>
      </c>
      <c r="N891" s="7">
        <f>ROUND((SUMPRODUCT((M5:M851=M890)*1, K5:K851,(N5:N851=A891)*1))*A891, 2)</f>
        <v>0</v>
      </c>
    </row>
    <row r="892" spans="1:14" x14ac:dyDescent="0.25">
      <c r="D892" s="76" t="s">
        <v>553</v>
      </c>
      <c r="E892" s="76"/>
      <c r="F892" s="76"/>
      <c r="G892" s="40"/>
      <c r="H892" s="40"/>
      <c r="I892" s="40"/>
      <c r="J892" s="40"/>
      <c r="K892" s="40"/>
    </row>
    <row r="893" spans="1:14" x14ac:dyDescent="0.25">
      <c r="D893" s="77" t="s">
        <v>554</v>
      </c>
      <c r="E893" s="77"/>
      <c r="F893" s="77"/>
      <c r="G893" s="78">
        <f>SUM(G890:G891)</f>
        <v>0</v>
      </c>
      <c r="H893" s="78"/>
      <c r="I893" s="78"/>
      <c r="J893" s="78"/>
      <c r="K893" s="78"/>
    </row>
    <row r="894" spans="1:14" x14ac:dyDescent="0.25">
      <c r="D894" s="77" t="s">
        <v>555</v>
      </c>
      <c r="E894" s="77"/>
      <c r="F894" s="77"/>
      <c r="G894" s="78">
        <f>SUM(N890:N891)</f>
        <v>0</v>
      </c>
      <c r="H894" s="78"/>
      <c r="I894" s="78"/>
      <c r="J894" s="78"/>
      <c r="K894" s="78"/>
    </row>
    <row r="895" spans="1:14" x14ac:dyDescent="0.25">
      <c r="D895" s="77" t="s">
        <v>556</v>
      </c>
      <c r="E895" s="77"/>
      <c r="F895" s="77"/>
      <c r="G895" s="78">
        <f>SUM(G893:G894)</f>
        <v>0</v>
      </c>
      <c r="H895" s="78"/>
      <c r="I895" s="78"/>
      <c r="J895" s="78"/>
      <c r="K895" s="78"/>
    </row>
    <row r="897" spans="4:11" ht="56.65" customHeight="1" x14ac:dyDescent="0.25">
      <c r="G897" s="79" t="s">
        <v>557</v>
      </c>
      <c r="H897" s="79"/>
      <c r="I897" s="79"/>
      <c r="J897" s="79"/>
      <c r="K897" s="79"/>
    </row>
    <row r="899" spans="4:11" ht="85.15" customHeight="1" x14ac:dyDescent="0.25">
      <c r="D899" s="73" t="s">
        <v>558</v>
      </c>
      <c r="E899" s="73"/>
      <c r="G899" s="73" t="s">
        <v>559</v>
      </c>
      <c r="H899" s="73"/>
      <c r="I899" s="73"/>
      <c r="J899" s="73"/>
      <c r="K899" s="73"/>
    </row>
    <row r="900" spans="4:11" x14ac:dyDescent="0.25">
      <c r="D900" s="74" t="s">
        <v>560</v>
      </c>
      <c r="E900" s="74"/>
      <c r="F900" s="74"/>
      <c r="G900" s="74"/>
      <c r="H900" s="74"/>
      <c r="I900" s="74"/>
      <c r="J900" s="74"/>
      <c r="K900" s="74"/>
    </row>
  </sheetData>
  <sheetProtection selectLockedCells="1"/>
  <mergeCells count="582">
    <mergeCell ref="D3:F3"/>
    <mergeCell ref="D4:F4"/>
    <mergeCell ref="D9:F9"/>
    <mergeCell ref="D10:F10"/>
    <mergeCell ref="D11:F11"/>
    <mergeCell ref="D14:F14"/>
    <mergeCell ref="D17:F17"/>
    <mergeCell ref="D20:F20"/>
    <mergeCell ref="D23:F23"/>
    <mergeCell ref="G24:K24"/>
    <mergeCell ref="D24:F24"/>
    <mergeCell ref="G25:K25"/>
    <mergeCell ref="D25:F25"/>
    <mergeCell ref="G26:K26"/>
    <mergeCell ref="D26:F26"/>
    <mergeCell ref="G27:K27"/>
    <mergeCell ref="D27:F27"/>
    <mergeCell ref="G28:K28"/>
    <mergeCell ref="D28:F28"/>
    <mergeCell ref="D29:F29"/>
    <mergeCell ref="D30:F30"/>
    <mergeCell ref="D33:F33"/>
    <mergeCell ref="D36:F36"/>
    <mergeCell ref="D39:F39"/>
    <mergeCell ref="D42:F42"/>
    <mergeCell ref="D45:F45"/>
    <mergeCell ref="G46:K46"/>
    <mergeCell ref="D46:F46"/>
    <mergeCell ref="G47:K47"/>
    <mergeCell ref="D47:F47"/>
    <mergeCell ref="G48:K48"/>
    <mergeCell ref="D48:F48"/>
    <mergeCell ref="G49:K49"/>
    <mergeCell ref="D49:F49"/>
    <mergeCell ref="G50:K50"/>
    <mergeCell ref="D50:F50"/>
    <mergeCell ref="D51:F51"/>
    <mergeCell ref="D52:F52"/>
    <mergeCell ref="D55:F55"/>
    <mergeCell ref="D56:F56"/>
    <mergeCell ref="D61:F61"/>
    <mergeCell ref="D64:F64"/>
    <mergeCell ref="D65:F65"/>
    <mergeCell ref="D69:F69"/>
    <mergeCell ref="D70:F70"/>
    <mergeCell ref="D74:F74"/>
    <mergeCell ref="D75:F75"/>
    <mergeCell ref="D79:F79"/>
    <mergeCell ref="D80:F80"/>
    <mergeCell ref="D83:F83"/>
    <mergeCell ref="D87:F87"/>
    <mergeCell ref="G88:K88"/>
    <mergeCell ref="D88:F88"/>
    <mergeCell ref="G89:K89"/>
    <mergeCell ref="D89:F89"/>
    <mergeCell ref="G90:K90"/>
    <mergeCell ref="D90:F90"/>
    <mergeCell ref="G91:K91"/>
    <mergeCell ref="D91:F91"/>
    <mergeCell ref="G92:K92"/>
    <mergeCell ref="D92:F92"/>
    <mergeCell ref="D93:F93"/>
    <mergeCell ref="D94:F94"/>
    <mergeCell ref="D97:F97"/>
    <mergeCell ref="D100:F100"/>
    <mergeCell ref="D103:F103"/>
    <mergeCell ref="G104:K104"/>
    <mergeCell ref="D104:F104"/>
    <mergeCell ref="G105:K105"/>
    <mergeCell ref="D105:F105"/>
    <mergeCell ref="G106:K106"/>
    <mergeCell ref="D106:F106"/>
    <mergeCell ref="G107:K107"/>
    <mergeCell ref="D107:F107"/>
    <mergeCell ref="G108:K108"/>
    <mergeCell ref="D108:F108"/>
    <mergeCell ref="D109:F109"/>
    <mergeCell ref="D110:F110"/>
    <mergeCell ref="D114:F114"/>
    <mergeCell ref="D115:F115"/>
    <mergeCell ref="D118:F118"/>
    <mergeCell ref="D121:F121"/>
    <mergeCell ref="D124:F124"/>
    <mergeCell ref="D127:F127"/>
    <mergeCell ref="D130:F130"/>
    <mergeCell ref="D133:F133"/>
    <mergeCell ref="D136:F136"/>
    <mergeCell ref="D139:F139"/>
    <mergeCell ref="D144:F144"/>
    <mergeCell ref="G145:K145"/>
    <mergeCell ref="D145:F145"/>
    <mergeCell ref="G146:K146"/>
    <mergeCell ref="D146:F146"/>
    <mergeCell ref="G147:K147"/>
    <mergeCell ref="D147:F147"/>
    <mergeCell ref="G148:K148"/>
    <mergeCell ref="D148:F148"/>
    <mergeCell ref="G149:K149"/>
    <mergeCell ref="D149:F149"/>
    <mergeCell ref="D150:F150"/>
    <mergeCell ref="D151:F151"/>
    <mergeCell ref="D158:F158"/>
    <mergeCell ref="G159:K159"/>
    <mergeCell ref="D159:F159"/>
    <mergeCell ref="G160:K160"/>
    <mergeCell ref="D160:F160"/>
    <mergeCell ref="G161:K161"/>
    <mergeCell ref="D161:F161"/>
    <mergeCell ref="G162:K162"/>
    <mergeCell ref="D162:F162"/>
    <mergeCell ref="G163:K163"/>
    <mergeCell ref="D163:F163"/>
    <mergeCell ref="D164:F164"/>
    <mergeCell ref="D165:F165"/>
    <mergeCell ref="D168:F168"/>
    <mergeCell ref="D171:F171"/>
    <mergeCell ref="D174:F174"/>
    <mergeCell ref="D177:F177"/>
    <mergeCell ref="D180:F180"/>
    <mergeCell ref="D183:F183"/>
    <mergeCell ref="D185:F185"/>
    <mergeCell ref="D187:F187"/>
    <mergeCell ref="D189:F189"/>
    <mergeCell ref="D191:F191"/>
    <mergeCell ref="D195:F195"/>
    <mergeCell ref="D196:F196"/>
    <mergeCell ref="D200:F200"/>
    <mergeCell ref="G201:K201"/>
    <mergeCell ref="D201:F201"/>
    <mergeCell ref="G202:K202"/>
    <mergeCell ref="D202:F202"/>
    <mergeCell ref="G203:K203"/>
    <mergeCell ref="D203:F203"/>
    <mergeCell ref="G204:K204"/>
    <mergeCell ref="D204:F204"/>
    <mergeCell ref="G205:K205"/>
    <mergeCell ref="D205:F205"/>
    <mergeCell ref="D206:F206"/>
    <mergeCell ref="D207:F207"/>
    <mergeCell ref="D210:F210"/>
    <mergeCell ref="D212:F212"/>
    <mergeCell ref="D215:F215"/>
    <mergeCell ref="D218:F218"/>
    <mergeCell ref="D222:F222"/>
    <mergeCell ref="D226:F226"/>
    <mergeCell ref="D229:F229"/>
    <mergeCell ref="D233:F233"/>
    <mergeCell ref="D237:F237"/>
    <mergeCell ref="D242:F242"/>
    <mergeCell ref="D244:F244"/>
    <mergeCell ref="D247:F247"/>
    <mergeCell ref="D250:F250"/>
    <mergeCell ref="D254:F254"/>
    <mergeCell ref="G255:K255"/>
    <mergeCell ref="D255:F255"/>
    <mergeCell ref="G256:K256"/>
    <mergeCell ref="D256:F256"/>
    <mergeCell ref="G257:K257"/>
    <mergeCell ref="D257:F257"/>
    <mergeCell ref="G258:K258"/>
    <mergeCell ref="D258:F258"/>
    <mergeCell ref="G259:K259"/>
    <mergeCell ref="D259:F259"/>
    <mergeCell ref="D260:F260"/>
    <mergeCell ref="D262:F262"/>
    <mergeCell ref="D263:F263"/>
    <mergeCell ref="D266:F266"/>
    <mergeCell ref="D280:F280"/>
    <mergeCell ref="D283:F283"/>
    <mergeCell ref="D289:F289"/>
    <mergeCell ref="D291:F291"/>
    <mergeCell ref="D294:F294"/>
    <mergeCell ref="D297:F297"/>
    <mergeCell ref="D301:F301"/>
    <mergeCell ref="D303:F303"/>
    <mergeCell ref="D306:F306"/>
    <mergeCell ref="D310:F310"/>
    <mergeCell ref="D312:F312"/>
    <mergeCell ref="D315:F315"/>
    <mergeCell ref="D318:F318"/>
    <mergeCell ref="D323:F323"/>
    <mergeCell ref="G324:K324"/>
    <mergeCell ref="D324:F324"/>
    <mergeCell ref="G325:K325"/>
    <mergeCell ref="D325:F325"/>
    <mergeCell ref="G326:K326"/>
    <mergeCell ref="D326:F326"/>
    <mergeCell ref="G327:K327"/>
    <mergeCell ref="D327:F327"/>
    <mergeCell ref="G328:K328"/>
    <mergeCell ref="D328:F328"/>
    <mergeCell ref="D329:F329"/>
    <mergeCell ref="D330:F330"/>
    <mergeCell ref="D333:F333"/>
    <mergeCell ref="D334:F334"/>
    <mergeCell ref="D337:F337"/>
    <mergeCell ref="D340:F340"/>
    <mergeCell ref="D344:F344"/>
    <mergeCell ref="G345:K345"/>
    <mergeCell ref="D345:F345"/>
    <mergeCell ref="G346:K346"/>
    <mergeCell ref="D346:F346"/>
    <mergeCell ref="G347:K347"/>
    <mergeCell ref="D347:F347"/>
    <mergeCell ref="G348:K348"/>
    <mergeCell ref="D348:F348"/>
    <mergeCell ref="G349:K349"/>
    <mergeCell ref="D349:F349"/>
    <mergeCell ref="D350:F350"/>
    <mergeCell ref="D352:F352"/>
    <mergeCell ref="D354:F354"/>
    <mergeCell ref="D357:F357"/>
    <mergeCell ref="D361:F361"/>
    <mergeCell ref="D363:F363"/>
    <mergeCell ref="D367:F367"/>
    <mergeCell ref="D368:F368"/>
    <mergeCell ref="D371:F371"/>
    <mergeCell ref="D375:F375"/>
    <mergeCell ref="G376:K376"/>
    <mergeCell ref="D376:F376"/>
    <mergeCell ref="G377:K377"/>
    <mergeCell ref="D377:F377"/>
    <mergeCell ref="G378:K378"/>
    <mergeCell ref="D378:F378"/>
    <mergeCell ref="G379:K379"/>
    <mergeCell ref="D379:F379"/>
    <mergeCell ref="G380:K380"/>
    <mergeCell ref="D380:F380"/>
    <mergeCell ref="D381:F381"/>
    <mergeCell ref="D382:F382"/>
    <mergeCell ref="D385:F385"/>
    <mergeCell ref="D386:F386"/>
    <mergeCell ref="D388:F388"/>
    <mergeCell ref="D391:F391"/>
    <mergeCell ref="D394:F394"/>
    <mergeCell ref="D397:F397"/>
    <mergeCell ref="D399:F399"/>
    <mergeCell ref="D403:F403"/>
    <mergeCell ref="D404:F404"/>
    <mergeCell ref="D408:F408"/>
    <mergeCell ref="D409:F409"/>
    <mergeCell ref="D414:F414"/>
    <mergeCell ref="D415:F415"/>
    <mergeCell ref="D419:F419"/>
    <mergeCell ref="D420:F420"/>
    <mergeCell ref="D425:F425"/>
    <mergeCell ref="D426:F426"/>
    <mergeCell ref="D429:F429"/>
    <mergeCell ref="D432:F432"/>
    <mergeCell ref="D436:F436"/>
    <mergeCell ref="D437:F437"/>
    <mergeCell ref="D441:F441"/>
    <mergeCell ref="G442:K442"/>
    <mergeCell ref="D442:F442"/>
    <mergeCell ref="G443:K443"/>
    <mergeCell ref="D443:F443"/>
    <mergeCell ref="G444:K444"/>
    <mergeCell ref="D444:F444"/>
    <mergeCell ref="G445:K445"/>
    <mergeCell ref="D445:F445"/>
    <mergeCell ref="G446:K446"/>
    <mergeCell ref="D446:F446"/>
    <mergeCell ref="D447:F447"/>
    <mergeCell ref="D448:F448"/>
    <mergeCell ref="D451:F451"/>
    <mergeCell ref="D454:F454"/>
    <mergeCell ref="D457:F457"/>
    <mergeCell ref="D460:F460"/>
    <mergeCell ref="D463:F463"/>
    <mergeCell ref="D466:F466"/>
    <mergeCell ref="D469:F469"/>
    <mergeCell ref="D471:F471"/>
    <mergeCell ref="D475:F475"/>
    <mergeCell ref="D478:F478"/>
    <mergeCell ref="D479:F479"/>
    <mergeCell ref="D481:F481"/>
    <mergeCell ref="D486:F486"/>
    <mergeCell ref="D490:F490"/>
    <mergeCell ref="D492:F492"/>
    <mergeCell ref="D495:F495"/>
    <mergeCell ref="D499:F499"/>
    <mergeCell ref="D500:F500"/>
    <mergeCell ref="D503:F503"/>
    <mergeCell ref="D507:F507"/>
    <mergeCell ref="D508:F508"/>
    <mergeCell ref="D511:F511"/>
    <mergeCell ref="D515:F515"/>
    <mergeCell ref="D516:F516"/>
    <mergeCell ref="D523:F523"/>
    <mergeCell ref="D526:F526"/>
    <mergeCell ref="D528:F528"/>
    <mergeCell ref="D530:F530"/>
    <mergeCell ref="D534:F534"/>
    <mergeCell ref="D535:F535"/>
    <mergeCell ref="D540:F540"/>
    <mergeCell ref="G541:K541"/>
    <mergeCell ref="D541:F541"/>
    <mergeCell ref="G542:K542"/>
    <mergeCell ref="D542:F542"/>
    <mergeCell ref="G543:K543"/>
    <mergeCell ref="D543:F543"/>
    <mergeCell ref="G544:K544"/>
    <mergeCell ref="D544:F544"/>
    <mergeCell ref="G545:K545"/>
    <mergeCell ref="D545:F545"/>
    <mergeCell ref="D546:F546"/>
    <mergeCell ref="D548:F548"/>
    <mergeCell ref="D549:F549"/>
    <mergeCell ref="D552:F552"/>
    <mergeCell ref="D555:F555"/>
    <mergeCell ref="D559:F559"/>
    <mergeCell ref="D561:F561"/>
    <mergeCell ref="D564:F564"/>
    <mergeCell ref="D565:F565"/>
    <mergeCell ref="D570:F570"/>
    <mergeCell ref="G571:K571"/>
    <mergeCell ref="D571:F571"/>
    <mergeCell ref="G572:K572"/>
    <mergeCell ref="D572:F572"/>
    <mergeCell ref="G573:K573"/>
    <mergeCell ref="D573:F573"/>
    <mergeCell ref="G574:K574"/>
    <mergeCell ref="D574:F574"/>
    <mergeCell ref="G575:K575"/>
    <mergeCell ref="D575:F575"/>
    <mergeCell ref="D576:F576"/>
    <mergeCell ref="G577:K577"/>
    <mergeCell ref="D577:F577"/>
    <mergeCell ref="G578:K578"/>
    <mergeCell ref="D578:F578"/>
    <mergeCell ref="G579:K579"/>
    <mergeCell ref="D579:F579"/>
    <mergeCell ref="G580:K580"/>
    <mergeCell ref="D580:F580"/>
    <mergeCell ref="G581:K581"/>
    <mergeCell ref="D581:F581"/>
    <mergeCell ref="D582:F582"/>
    <mergeCell ref="D583:F583"/>
    <mergeCell ref="D584:F584"/>
    <mergeCell ref="D587:F587"/>
    <mergeCell ref="D590:F590"/>
    <mergeCell ref="D593:F593"/>
    <mergeCell ref="D596:F596"/>
    <mergeCell ref="D599:F599"/>
    <mergeCell ref="G600:K600"/>
    <mergeCell ref="D600:F600"/>
    <mergeCell ref="G601:K601"/>
    <mergeCell ref="D601:F601"/>
    <mergeCell ref="G602:K602"/>
    <mergeCell ref="D602:F602"/>
    <mergeCell ref="G603:K603"/>
    <mergeCell ref="D603:F603"/>
    <mergeCell ref="G604:K604"/>
    <mergeCell ref="D604:F604"/>
    <mergeCell ref="D605:F605"/>
    <mergeCell ref="G606:K606"/>
    <mergeCell ref="D606:F606"/>
    <mergeCell ref="G607:K607"/>
    <mergeCell ref="D607:F607"/>
    <mergeCell ref="G608:K608"/>
    <mergeCell ref="D608:F608"/>
    <mergeCell ref="G609:K609"/>
    <mergeCell ref="D609:F609"/>
    <mergeCell ref="G610:K610"/>
    <mergeCell ref="D610:F610"/>
    <mergeCell ref="D611:F611"/>
    <mergeCell ref="D612:F612"/>
    <mergeCell ref="D613:F613"/>
    <mergeCell ref="D615:F615"/>
    <mergeCell ref="D617:F617"/>
    <mergeCell ref="D619:F619"/>
    <mergeCell ref="D621:F621"/>
    <mergeCell ref="G622:K622"/>
    <mergeCell ref="D622:F622"/>
    <mergeCell ref="G623:K623"/>
    <mergeCell ref="D623:F623"/>
    <mergeCell ref="G624:K624"/>
    <mergeCell ref="D624:F624"/>
    <mergeCell ref="G625:K625"/>
    <mergeCell ref="D625:F625"/>
    <mergeCell ref="G626:K626"/>
    <mergeCell ref="D626:F626"/>
    <mergeCell ref="D627:F627"/>
    <mergeCell ref="D628:F628"/>
    <mergeCell ref="D631:F631"/>
    <mergeCell ref="D633:F633"/>
    <mergeCell ref="D636:F636"/>
    <mergeCell ref="G637:K637"/>
    <mergeCell ref="D637:F637"/>
    <mergeCell ref="G638:K638"/>
    <mergeCell ref="D638:F638"/>
    <mergeCell ref="G639:K639"/>
    <mergeCell ref="D639:F639"/>
    <mergeCell ref="G640:K640"/>
    <mergeCell ref="D640:F640"/>
    <mergeCell ref="G641:K641"/>
    <mergeCell ref="D641:F641"/>
    <mergeCell ref="D642:F642"/>
    <mergeCell ref="D643:F643"/>
    <mergeCell ref="D646:F646"/>
    <mergeCell ref="D648:F648"/>
    <mergeCell ref="D652:F652"/>
    <mergeCell ref="D656:F656"/>
    <mergeCell ref="D657:F657"/>
    <mergeCell ref="D661:F661"/>
    <mergeCell ref="D662:F662"/>
    <mergeCell ref="D666:F666"/>
    <mergeCell ref="D667:F667"/>
    <mergeCell ref="D671:F671"/>
    <mergeCell ref="G672:K672"/>
    <mergeCell ref="D672:F672"/>
    <mergeCell ref="G673:K673"/>
    <mergeCell ref="D673:F673"/>
    <mergeCell ref="G674:K674"/>
    <mergeCell ref="D674:F674"/>
    <mergeCell ref="G675:K675"/>
    <mergeCell ref="D675:F675"/>
    <mergeCell ref="G676:K676"/>
    <mergeCell ref="D676:F676"/>
    <mergeCell ref="D677:F677"/>
    <mergeCell ref="D679:F679"/>
    <mergeCell ref="G680:K680"/>
    <mergeCell ref="D680:F680"/>
    <mergeCell ref="G681:K681"/>
    <mergeCell ref="D681:F681"/>
    <mergeCell ref="G682:K682"/>
    <mergeCell ref="D682:F682"/>
    <mergeCell ref="G683:K683"/>
    <mergeCell ref="D683:F683"/>
    <mergeCell ref="G684:K684"/>
    <mergeCell ref="D684:F684"/>
    <mergeCell ref="D685:F685"/>
    <mergeCell ref="D686:F686"/>
    <mergeCell ref="D687:F687"/>
    <mergeCell ref="D698:F698"/>
    <mergeCell ref="D710:F710"/>
    <mergeCell ref="D712:F712"/>
    <mergeCell ref="D715:F715"/>
    <mergeCell ref="D717:F717"/>
    <mergeCell ref="D727:F727"/>
    <mergeCell ref="D732:F732"/>
    <mergeCell ref="D734:F734"/>
    <mergeCell ref="D736:F736"/>
    <mergeCell ref="D748:F748"/>
    <mergeCell ref="D750:F750"/>
    <mergeCell ref="D755:F755"/>
    <mergeCell ref="D758:F758"/>
    <mergeCell ref="D762:F762"/>
    <mergeCell ref="D763:F763"/>
    <mergeCell ref="D767:F767"/>
    <mergeCell ref="D768:F768"/>
    <mergeCell ref="D772:F772"/>
    <mergeCell ref="G773:K773"/>
    <mergeCell ref="D773:F773"/>
    <mergeCell ref="G774:K774"/>
    <mergeCell ref="D774:F774"/>
    <mergeCell ref="G775:K775"/>
    <mergeCell ref="D775:F775"/>
    <mergeCell ref="G776:K776"/>
    <mergeCell ref="D776:F776"/>
    <mergeCell ref="G777:K777"/>
    <mergeCell ref="D777:F777"/>
    <mergeCell ref="D778:F778"/>
    <mergeCell ref="D779:F779"/>
    <mergeCell ref="D782:F782"/>
    <mergeCell ref="D792:F792"/>
    <mergeCell ref="D795:F795"/>
    <mergeCell ref="D797:F797"/>
    <mergeCell ref="D800:F800"/>
    <mergeCell ref="D803:F803"/>
    <mergeCell ref="D805:F805"/>
    <mergeCell ref="D807:F807"/>
    <mergeCell ref="D810:F810"/>
    <mergeCell ref="D816:F816"/>
    <mergeCell ref="D818:F818"/>
    <mergeCell ref="D821:F821"/>
    <mergeCell ref="D824:F824"/>
    <mergeCell ref="D826:F826"/>
    <mergeCell ref="D829:F829"/>
    <mergeCell ref="D831:F831"/>
    <mergeCell ref="D834:F834"/>
    <mergeCell ref="D836:F836"/>
    <mergeCell ref="D839:F839"/>
    <mergeCell ref="G840:K840"/>
    <mergeCell ref="D840:F840"/>
    <mergeCell ref="G841:K841"/>
    <mergeCell ref="D841:F841"/>
    <mergeCell ref="G842:K842"/>
    <mergeCell ref="D842:F842"/>
    <mergeCell ref="G843:K843"/>
    <mergeCell ref="D843:F843"/>
    <mergeCell ref="G844:K844"/>
    <mergeCell ref="D844:F844"/>
    <mergeCell ref="D845:F845"/>
    <mergeCell ref="G846:K846"/>
    <mergeCell ref="D846:F846"/>
    <mergeCell ref="G847:K847"/>
    <mergeCell ref="D847:F847"/>
    <mergeCell ref="G848:K848"/>
    <mergeCell ref="D848:F848"/>
    <mergeCell ref="G849:K849"/>
    <mergeCell ref="D849:F849"/>
    <mergeCell ref="G850:K850"/>
    <mergeCell ref="D850:F850"/>
    <mergeCell ref="D851:K851"/>
    <mergeCell ref="D853:K853"/>
    <mergeCell ref="G854:K854"/>
    <mergeCell ref="D854:F854"/>
    <mergeCell ref="G855:K855"/>
    <mergeCell ref="D855:F855"/>
    <mergeCell ref="G856:K856"/>
    <mergeCell ref="D856:F856"/>
    <mergeCell ref="G857:K857"/>
    <mergeCell ref="D857:F857"/>
    <mergeCell ref="G858:K858"/>
    <mergeCell ref="D858:F858"/>
    <mergeCell ref="G859:K859"/>
    <mergeCell ref="D859:F859"/>
    <mergeCell ref="G860:K860"/>
    <mergeCell ref="D860:F860"/>
    <mergeCell ref="G861:K861"/>
    <mergeCell ref="D861:F861"/>
    <mergeCell ref="G862:K862"/>
    <mergeCell ref="D862:F862"/>
    <mergeCell ref="G863:K863"/>
    <mergeCell ref="D863:F863"/>
    <mergeCell ref="G864:K864"/>
    <mergeCell ref="D864:F864"/>
    <mergeCell ref="G865:K865"/>
    <mergeCell ref="D865:F865"/>
    <mergeCell ref="G866:K866"/>
    <mergeCell ref="D866:F866"/>
    <mergeCell ref="G867:K867"/>
    <mergeCell ref="D867:F867"/>
    <mergeCell ref="G868:K868"/>
    <mergeCell ref="D868:F868"/>
    <mergeCell ref="G869:K869"/>
    <mergeCell ref="D869:F869"/>
    <mergeCell ref="G870:K870"/>
    <mergeCell ref="D870:F870"/>
    <mergeCell ref="G871:K871"/>
    <mergeCell ref="D871:F871"/>
    <mergeCell ref="G872:K872"/>
    <mergeCell ref="D872:F872"/>
    <mergeCell ref="G873:K873"/>
    <mergeCell ref="D873:F873"/>
    <mergeCell ref="G874:K874"/>
    <mergeCell ref="D874:F874"/>
    <mergeCell ref="G875:K875"/>
    <mergeCell ref="D875:F875"/>
    <mergeCell ref="G876:K876"/>
    <mergeCell ref="D876:F876"/>
    <mergeCell ref="G877:K877"/>
    <mergeCell ref="D877:F877"/>
    <mergeCell ref="D878:F878"/>
    <mergeCell ref="D879:K879"/>
    <mergeCell ref="D880:F880"/>
    <mergeCell ref="G880:K880"/>
    <mergeCell ref="D881:F881"/>
    <mergeCell ref="G881:K881"/>
    <mergeCell ref="D882:F882"/>
    <mergeCell ref="G882:K882"/>
    <mergeCell ref="D883:K883"/>
    <mergeCell ref="D884:K884"/>
    <mergeCell ref="D885:K885"/>
    <mergeCell ref="D886:K886"/>
    <mergeCell ref="D888:K888"/>
    <mergeCell ref="D889:F889"/>
    <mergeCell ref="D890:F890"/>
    <mergeCell ref="G890:K890"/>
    <mergeCell ref="D899:E899"/>
    <mergeCell ref="G899:K899"/>
    <mergeCell ref="D900:K900"/>
    <mergeCell ref="G891:K891"/>
    <mergeCell ref="D892:F892"/>
    <mergeCell ref="D893:F893"/>
    <mergeCell ref="G893:K893"/>
    <mergeCell ref="D894:F894"/>
    <mergeCell ref="G894:K894"/>
    <mergeCell ref="D895:F895"/>
    <mergeCell ref="G895:K895"/>
    <mergeCell ref="G897:K897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&amp;LAFF12534 - Centre de formation sécurité incendie sur le site pénitentiaire de Fleury-Merogis
Avenue des peupliers - 91700 - FLEURY-MEROGIS&amp;RDPGF
PRO</oddHeader>
    <oddFooter>&amp;LSylvain Mazaba Architectes&amp;RPage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9" t="s">
        <v>561</v>
      </c>
      <c r="AA1" s="7">
        <f>IF(DPGF!G882&lt;&gt;"",DPGF!G882,"0")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5" t="s">
        <v>562</v>
      </c>
      <c r="B3" s="44" t="s">
        <v>563</v>
      </c>
      <c r="C3" s="127" t="s">
        <v>588</v>
      </c>
      <c r="D3" s="127"/>
      <c r="E3" s="127"/>
      <c r="F3" s="127"/>
      <c r="G3" s="127"/>
      <c r="H3" s="127"/>
      <c r="I3" s="127"/>
      <c r="J3" s="127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5" t="s">
        <v>564</v>
      </c>
      <c r="B5" s="44" t="s">
        <v>565</v>
      </c>
      <c r="C5" s="127" t="s">
        <v>589</v>
      </c>
      <c r="D5" s="127"/>
      <c r="E5" s="127"/>
      <c r="F5" s="127"/>
      <c r="G5" s="127"/>
      <c r="H5" s="127"/>
      <c r="I5" s="127"/>
      <c r="J5" s="127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5" t="s">
        <v>574</v>
      </c>
      <c r="B7" s="44" t="s">
        <v>575</v>
      </c>
      <c r="C7" s="46" t="s">
        <v>590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5" t="s">
        <v>576</v>
      </c>
      <c r="B9" s="44" t="s">
        <v>577</v>
      </c>
      <c r="C9" s="46"/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5" t="s">
        <v>566</v>
      </c>
      <c r="B11" s="44" t="s">
        <v>567</v>
      </c>
      <c r="C11" s="127" t="s">
        <v>591</v>
      </c>
      <c r="D11" s="127"/>
      <c r="E11" s="127"/>
      <c r="F11" s="127"/>
      <c r="G11" s="127"/>
      <c r="H11" s="127"/>
      <c r="I11" s="127"/>
      <c r="J11" s="127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5" t="s">
        <v>578</v>
      </c>
      <c r="B13" s="44" t="s">
        <v>579</v>
      </c>
      <c r="C13" s="46"/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5" t="s">
        <v>580</v>
      </c>
      <c r="B15" s="44" t="s">
        <v>581</v>
      </c>
      <c r="C15" s="46" t="s">
        <v>592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5" t="s">
        <v>582</v>
      </c>
      <c r="B17" s="44" t="s">
        <v>583</v>
      </c>
      <c r="C17" s="46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7">
        <v>0.2</v>
      </c>
      <c r="E19" s="48" t="s">
        <v>584</v>
      </c>
      <c r="AA19" s="7">
        <f>INT((AA5-AA18*100)/10)</f>
        <v>0</v>
      </c>
    </row>
    <row r="20" spans="1:27" ht="12.75" customHeight="1" x14ac:dyDescent="0.25">
      <c r="C20" s="49">
        <v>5.5E-2</v>
      </c>
      <c r="E20" s="48" t="s">
        <v>585</v>
      </c>
      <c r="AA20" s="7">
        <f>AA5-AA18*100-AA19*10</f>
        <v>0</v>
      </c>
    </row>
    <row r="21" spans="1:27" ht="12.75" customHeight="1" x14ac:dyDescent="0.25">
      <c r="C21" s="49">
        <v>0</v>
      </c>
      <c r="E21" s="48" t="s">
        <v>586</v>
      </c>
      <c r="AA21" s="7">
        <f>INT(AA6/10)</f>
        <v>0</v>
      </c>
    </row>
    <row r="22" spans="1:27" ht="12.75" customHeight="1" x14ac:dyDescent="0.25">
      <c r="C22" s="50">
        <v>0</v>
      </c>
      <c r="E22" s="48" t="s">
        <v>587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5" t="s">
        <v>568</v>
      </c>
      <c r="B24" s="44" t="s">
        <v>569</v>
      </c>
      <c r="C24" s="127" t="s">
        <v>593</v>
      </c>
      <c r="D24" s="127"/>
      <c r="E24" s="127"/>
      <c r="F24" s="127"/>
      <c r="G24" s="127"/>
      <c r="H24" s="127"/>
      <c r="I24" s="127"/>
      <c r="J24" s="127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5" t="s">
        <v>570</v>
      </c>
      <c r="B26" s="44" t="s">
        <v>571</v>
      </c>
      <c r="C26" s="127" t="s">
        <v>594</v>
      </c>
      <c r="D26" s="127"/>
      <c r="E26" s="127"/>
      <c r="F26" s="127"/>
      <c r="G26" s="127"/>
      <c r="H26" s="127"/>
      <c r="I26" s="127"/>
      <c r="J26" s="127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5" t="s">
        <v>572</v>
      </c>
      <c r="B28" s="44" t="s">
        <v>573</v>
      </c>
      <c r="C28" s="127"/>
      <c r="D28" s="127"/>
      <c r="E28" s="127"/>
      <c r="F28" s="127"/>
      <c r="G28" s="127"/>
      <c r="H28" s="127"/>
      <c r="I28" s="127"/>
      <c r="J28" s="127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595</v>
      </c>
      <c r="B1" s="7" t="s">
        <v>596</v>
      </c>
    </row>
    <row r="2" spans="1:3" x14ac:dyDescent="0.25">
      <c r="A2" s="7" t="s">
        <v>597</v>
      </c>
      <c r="B2" s="7" t="s">
        <v>588</v>
      </c>
    </row>
    <row r="3" spans="1:3" x14ac:dyDescent="0.25">
      <c r="A3" s="7" t="s">
        <v>598</v>
      </c>
      <c r="B3" s="7">
        <v>1</v>
      </c>
    </row>
    <row r="4" spans="1:3" x14ac:dyDescent="0.25">
      <c r="A4" s="7" t="s">
        <v>599</v>
      </c>
      <c r="B4" s="7">
        <v>0</v>
      </c>
    </row>
    <row r="5" spans="1:3" x14ac:dyDescent="0.25">
      <c r="A5" s="7" t="s">
        <v>600</v>
      </c>
      <c r="B5" s="7">
        <v>0</v>
      </c>
    </row>
    <row r="6" spans="1:3" x14ac:dyDescent="0.25">
      <c r="A6" s="7" t="s">
        <v>601</v>
      </c>
      <c r="B6" s="7">
        <v>1</v>
      </c>
    </row>
    <row r="7" spans="1:3" x14ac:dyDescent="0.25">
      <c r="A7" s="7" t="s">
        <v>602</v>
      </c>
      <c r="B7" s="7">
        <v>1</v>
      </c>
    </row>
    <row r="8" spans="1:3" x14ac:dyDescent="0.25">
      <c r="A8" s="7" t="s">
        <v>603</v>
      </c>
      <c r="B8" s="7">
        <v>0</v>
      </c>
    </row>
    <row r="9" spans="1:3" x14ac:dyDescent="0.25">
      <c r="A9" s="7" t="s">
        <v>604</v>
      </c>
      <c r="B9" s="7">
        <v>0</v>
      </c>
    </row>
    <row r="10" spans="1:3" x14ac:dyDescent="0.25">
      <c r="A10" s="7" t="s">
        <v>605</v>
      </c>
      <c r="C10" s="7" t="s">
        <v>606</v>
      </c>
    </row>
    <row r="11" spans="1:3" x14ac:dyDescent="0.25">
      <c r="A11" s="7" t="s">
        <v>607</v>
      </c>
      <c r="B11" s="7">
        <v>0</v>
      </c>
    </row>
    <row r="12" spans="1:3" x14ac:dyDescent="0.25">
      <c r="A12" s="7" t="s">
        <v>608</v>
      </c>
      <c r="B12" s="7" t="s">
        <v>609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30" t="s">
        <v>610</v>
      </c>
      <c r="C2" s="130"/>
      <c r="D2" s="130"/>
      <c r="E2" s="130"/>
      <c r="F2" s="130"/>
      <c r="G2" s="130"/>
      <c r="H2" s="130"/>
      <c r="I2" s="130"/>
      <c r="J2" s="130"/>
    </row>
    <row r="4" spans="1:10" ht="12.75" customHeight="1" x14ac:dyDescent="0.25">
      <c r="A4" s="45" t="s">
        <v>562</v>
      </c>
      <c r="B4" s="44" t="s">
        <v>611</v>
      </c>
      <c r="C4" s="129"/>
      <c r="D4" s="129"/>
      <c r="E4" s="129"/>
      <c r="F4" s="129"/>
      <c r="G4" s="129"/>
      <c r="H4" s="129"/>
      <c r="I4" s="129"/>
      <c r="J4" s="129"/>
    </row>
    <row r="6" spans="1:10" ht="12.75" customHeight="1" x14ac:dyDescent="0.25">
      <c r="A6" s="45" t="s">
        <v>564</v>
      </c>
      <c r="B6" s="44" t="s">
        <v>612</v>
      </c>
      <c r="C6" s="129"/>
      <c r="D6" s="129"/>
      <c r="E6" s="129"/>
      <c r="F6" s="129"/>
      <c r="G6" s="129"/>
      <c r="H6" s="129"/>
      <c r="I6" s="129"/>
      <c r="J6" s="129"/>
    </row>
    <row r="8" spans="1:10" ht="12.75" customHeight="1" x14ac:dyDescent="0.25">
      <c r="A8" s="45" t="s">
        <v>574</v>
      </c>
      <c r="B8" s="44" t="s">
        <v>613</v>
      </c>
      <c r="C8" s="129"/>
      <c r="D8" s="129"/>
      <c r="E8" s="129"/>
      <c r="F8" s="129"/>
      <c r="G8" s="129"/>
      <c r="H8" s="129"/>
      <c r="I8" s="129"/>
      <c r="J8" s="129"/>
    </row>
    <row r="10" spans="1:10" ht="12.75" customHeight="1" x14ac:dyDescent="0.25">
      <c r="A10" s="45" t="s">
        <v>576</v>
      </c>
      <c r="B10" s="44" t="s">
        <v>614</v>
      </c>
      <c r="C10" s="131"/>
      <c r="D10" s="131"/>
      <c r="E10" s="131"/>
      <c r="F10" s="131"/>
      <c r="G10" s="131"/>
      <c r="H10" s="131"/>
      <c r="I10" s="131"/>
      <c r="J10" s="131"/>
    </row>
    <row r="12" spans="1:10" ht="12.75" customHeight="1" x14ac:dyDescent="0.25">
      <c r="A12" s="45" t="s">
        <v>566</v>
      </c>
      <c r="B12" s="44" t="s">
        <v>615</v>
      </c>
      <c r="C12" s="129"/>
      <c r="D12" s="129"/>
      <c r="E12" s="129"/>
      <c r="F12" s="129"/>
      <c r="G12" s="129"/>
      <c r="H12" s="129"/>
      <c r="I12" s="129"/>
      <c r="J12" s="129"/>
    </row>
    <row r="14" spans="1:10" ht="12.75" customHeight="1" x14ac:dyDescent="0.25">
      <c r="A14" s="45" t="s">
        <v>578</v>
      </c>
      <c r="B14" s="44" t="s">
        <v>616</v>
      </c>
      <c r="C14" s="129"/>
      <c r="D14" s="129"/>
      <c r="E14" s="129"/>
      <c r="F14" s="129"/>
      <c r="G14" s="129"/>
      <c r="H14" s="129"/>
      <c r="I14" s="129"/>
      <c r="J14" s="129"/>
    </row>
    <row r="16" spans="1:10" ht="12.75" customHeight="1" x14ac:dyDescent="0.25">
      <c r="A16" s="45" t="s">
        <v>580</v>
      </c>
      <c r="B16" s="44" t="s">
        <v>617</v>
      </c>
      <c r="C16" s="129"/>
      <c r="D16" s="129"/>
      <c r="E16" s="129"/>
      <c r="F16" s="129"/>
      <c r="G16" s="129"/>
      <c r="H16" s="129"/>
      <c r="I16" s="129"/>
      <c r="J16" s="129"/>
    </row>
    <row r="18" spans="1:10" ht="12.75" customHeight="1" x14ac:dyDescent="0.25">
      <c r="A18" s="45" t="s">
        <v>582</v>
      </c>
      <c r="B18" s="44" t="s">
        <v>618</v>
      </c>
      <c r="C18" s="128"/>
      <c r="D18" s="128"/>
      <c r="E18" s="128"/>
      <c r="F18" s="128"/>
      <c r="G18" s="128"/>
      <c r="H18" s="128"/>
      <c r="I18" s="128"/>
      <c r="J18" s="128"/>
    </row>
    <row r="20" spans="1:10" ht="12.75" customHeight="1" x14ac:dyDescent="0.25">
      <c r="A20" s="45" t="s">
        <v>619</v>
      </c>
      <c r="B20" s="44" t="s">
        <v>620</v>
      </c>
      <c r="C20" s="128"/>
      <c r="D20" s="128"/>
      <c r="E20" s="128"/>
      <c r="F20" s="128"/>
      <c r="G20" s="128"/>
      <c r="H20" s="128"/>
      <c r="I20" s="128"/>
      <c r="J20" s="128"/>
    </row>
    <row r="22" spans="1:10" ht="12.75" customHeight="1" x14ac:dyDescent="0.25">
      <c r="A22" s="45" t="s">
        <v>568</v>
      </c>
      <c r="B22" s="44" t="s">
        <v>621</v>
      </c>
      <c r="C22" s="128"/>
      <c r="D22" s="128"/>
      <c r="E22" s="128"/>
      <c r="F22" s="128"/>
      <c r="G22" s="128"/>
      <c r="H22" s="128"/>
      <c r="I22" s="128"/>
      <c r="J22" s="128"/>
    </row>
    <row r="24" spans="1:10" ht="12.75" customHeight="1" x14ac:dyDescent="0.25">
      <c r="A24" s="45" t="s">
        <v>570</v>
      </c>
      <c r="B24" s="44" t="s">
        <v>622</v>
      </c>
      <c r="C24" s="129"/>
      <c r="D24" s="129"/>
      <c r="E24" s="129"/>
      <c r="F24" s="129"/>
      <c r="G24" s="129"/>
      <c r="H24" s="129"/>
      <c r="I24" s="129"/>
      <c r="J24" s="129"/>
    </row>
    <row r="28" spans="1:10" ht="60" customHeight="1" x14ac:dyDescent="0.25">
      <c r="A28" s="45" t="s">
        <v>572</v>
      </c>
      <c r="B28" s="44" t="s">
        <v>623</v>
      </c>
      <c r="C28" s="129"/>
      <c r="D28" s="129"/>
      <c r="E28" s="129"/>
      <c r="F28" s="129"/>
      <c r="G28" s="129"/>
      <c r="H28" s="129"/>
      <c r="I28" s="129"/>
      <c r="J28" s="129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32" t="s">
        <v>624</v>
      </c>
      <c r="C2" s="132"/>
      <c r="D2" s="132"/>
      <c r="E2" s="132"/>
      <c r="F2" s="132"/>
    </row>
    <row r="4" spans="2:6" ht="12.75" customHeight="1" x14ac:dyDescent="0.25">
      <c r="B4" s="51" t="s">
        <v>625</v>
      </c>
      <c r="C4" s="51" t="s">
        <v>626</v>
      </c>
      <c r="D4" s="51" t="s">
        <v>627</v>
      </c>
      <c r="E4" s="51" t="s">
        <v>628</v>
      </c>
      <c r="F4" s="51" t="s">
        <v>629</v>
      </c>
    </row>
    <row r="6" spans="2:6" ht="12.75" customHeight="1" x14ac:dyDescent="0.25">
      <c r="B6" s="52"/>
      <c r="C6" s="53"/>
      <c r="D6" s="54"/>
      <c r="E6" s="55"/>
      <c r="F6" s="56" t="str">
        <f>IF(AND(E6= "",D6= ""), "", ROUND(ROUND(E6, 2) * ROUND(D6, 3), 2))</f>
        <v/>
      </c>
    </row>
    <row r="8" spans="2:6" ht="12.75" customHeight="1" x14ac:dyDescent="0.25">
      <c r="B8" s="52"/>
      <c r="C8" s="53"/>
      <c r="D8" s="54"/>
      <c r="E8" s="55"/>
      <c r="F8" s="56" t="str">
        <f>IF(AND(E8= "",D8= ""), "", ROUND(ROUND(E8, 2) * ROUND(D8, 3), 2))</f>
        <v/>
      </c>
    </row>
    <row r="10" spans="2:6" ht="12.75" customHeight="1" x14ac:dyDescent="0.25">
      <c r="B10" s="52"/>
      <c r="C10" s="53"/>
      <c r="D10" s="54"/>
      <c r="E10" s="55"/>
      <c r="F10" s="56" t="str">
        <f>IF(AND(E10= "",D10= ""), "", ROUND(ROUND(E10, 2) * ROUND(D10, 3), 2))</f>
        <v/>
      </c>
    </row>
    <row r="12" spans="2:6" ht="12.75" customHeight="1" x14ac:dyDescent="0.25">
      <c r="B12" s="52"/>
      <c r="C12" s="53"/>
      <c r="D12" s="54"/>
      <c r="E12" s="55"/>
      <c r="F12" s="56" t="str">
        <f>IF(AND(E12= "",D12= ""), "", ROUND(ROUND(E12, 2) * ROUND(D12, 3), 2))</f>
        <v/>
      </c>
    </row>
    <row r="14" spans="2:6" ht="12.75" customHeight="1" x14ac:dyDescent="0.25">
      <c r="B14" s="52"/>
      <c r="C14" s="53"/>
      <c r="D14" s="54"/>
      <c r="E14" s="55"/>
      <c r="F14" s="56" t="str">
        <f>IF(AND(E14= "",D14= ""), "", ROUND(ROUND(E14, 2) * ROUND(D14, 3), 2))</f>
        <v/>
      </c>
    </row>
    <row r="16" spans="2:6" ht="12.75" customHeight="1" x14ac:dyDescent="0.25">
      <c r="B16" s="52"/>
      <c r="C16" s="53"/>
      <c r="D16" s="54"/>
      <c r="E16" s="55"/>
      <c r="F16" s="56" t="str">
        <f>IF(AND(E16= "",D16= ""), "", ROUND(ROUND(E16, 2) * ROUND(D16, 3), 2))</f>
        <v/>
      </c>
    </row>
    <row r="18" spans="2:6" ht="12.75" customHeight="1" x14ac:dyDescent="0.25">
      <c r="B18" s="52"/>
      <c r="C18" s="53"/>
      <c r="D18" s="54"/>
      <c r="E18" s="55"/>
      <c r="F18" s="56" t="str">
        <f>IF(AND(E18= "",D18= ""), "", ROUND(ROUND(E18, 2) * ROUND(D18, 3), 2))</f>
        <v/>
      </c>
    </row>
    <row r="20" spans="2:6" ht="12.75" customHeight="1" x14ac:dyDescent="0.25">
      <c r="B20" s="52"/>
      <c r="C20" s="53"/>
      <c r="D20" s="54"/>
      <c r="E20" s="55"/>
      <c r="F20" s="56" t="str">
        <f>IF(AND(E20= "",D20= ""), "", ROUND(ROUND(E20, 2) * ROUND(D20, 3), 2))</f>
        <v/>
      </c>
    </row>
    <row r="22" spans="2:6" ht="12.75" customHeight="1" x14ac:dyDescent="0.25">
      <c r="B22" s="52"/>
      <c r="C22" s="53"/>
      <c r="D22" s="54"/>
      <c r="E22" s="55"/>
      <c r="F22" s="56" t="str">
        <f>IF(AND(E22= "",D22= ""), "", ROUND(ROUND(E22, 2) * ROUND(D22, 3), 2))</f>
        <v/>
      </c>
    </row>
    <row r="24" spans="2:6" ht="12.75" customHeight="1" x14ac:dyDescent="0.25">
      <c r="B24" s="52"/>
      <c r="C24" s="53"/>
      <c r="D24" s="54"/>
      <c r="E24" s="55"/>
      <c r="F24" s="56" t="str">
        <f>IF(AND(E24= "",D24= ""), "", ROUND(ROUND(E24, 2) * ROUND(D24, 3), 2))</f>
        <v/>
      </c>
    </row>
    <row r="26" spans="2:6" ht="12.75" customHeight="1" x14ac:dyDescent="0.25">
      <c r="B26" s="52"/>
      <c r="C26" s="53"/>
      <c r="D26" s="54"/>
      <c r="E26" s="55"/>
      <c r="F26" s="56" t="str">
        <f>IF(AND(E26= "",D26= ""), "", ROUND(ROUND(E26, 2) * ROUND(D26, 3), 2))</f>
        <v/>
      </c>
    </row>
    <row r="28" spans="2:6" ht="12.75" customHeight="1" x14ac:dyDescent="0.25">
      <c r="B28" s="52"/>
      <c r="C28" s="53"/>
      <c r="D28" s="54"/>
      <c r="E28" s="55"/>
      <c r="F28" s="56" t="str">
        <f>IF(AND(E28= "",D28= ""), "", ROUND(ROUND(E28, 2) * ROUND(D28, 3), 2))</f>
        <v/>
      </c>
    </row>
    <row r="30" spans="2:6" ht="12.75" customHeight="1" x14ac:dyDescent="0.25">
      <c r="B30" s="52"/>
      <c r="C30" s="53"/>
      <c r="D30" s="54"/>
      <c r="E30" s="55"/>
      <c r="F30" s="56" t="str">
        <f>IF(AND(E30= "",D30= ""), "", ROUND(ROUND(E30, 2) * ROUND(D30, 3), 2))</f>
        <v/>
      </c>
    </row>
    <row r="32" spans="2:6" ht="12.75" customHeight="1" x14ac:dyDescent="0.25">
      <c r="B32" s="52"/>
      <c r="C32" s="53"/>
      <c r="D32" s="54"/>
      <c r="E32" s="55"/>
      <c r="F32" s="56" t="str">
        <f>IF(AND(E32= "",D32= ""), "", ROUND(ROUND(E32, 2) * ROUND(D32, 3), 2))</f>
        <v/>
      </c>
    </row>
    <row r="34" spans="2:6" ht="12.75" customHeight="1" x14ac:dyDescent="0.25">
      <c r="B34" s="52"/>
      <c r="C34" s="53"/>
      <c r="D34" s="54"/>
      <c r="E34" s="55"/>
      <c r="F34" s="56" t="str">
        <f>IF(AND(E34= "",D34= ""), "", ROUND(ROUND(E34, 2) * ROUND(D34, 3), 2))</f>
        <v/>
      </c>
    </row>
    <row r="36" spans="2:6" ht="12.75" customHeight="1" x14ac:dyDescent="0.25">
      <c r="B36" s="52"/>
      <c r="C36" s="53"/>
      <c r="D36" s="54"/>
      <c r="E36" s="55"/>
      <c r="F36" s="56" t="str">
        <f>IF(AND(E36= "",D36= ""), "", ROUND(ROUND(E36, 2) * ROUND(D36, 3), 2))</f>
        <v/>
      </c>
    </row>
    <row r="38" spans="2:6" ht="12.75" customHeight="1" x14ac:dyDescent="0.25">
      <c r="B38" s="52"/>
      <c r="C38" s="53"/>
      <c r="D38" s="54"/>
      <c r="E38" s="55"/>
      <c r="F38" s="56" t="str">
        <f>IF(AND(E38= "",D38= ""), "", ROUND(ROUND(E38, 2) * ROUND(D38, 3), 2))</f>
        <v/>
      </c>
    </row>
    <row r="40" spans="2:6" ht="12.75" customHeight="1" x14ac:dyDescent="0.25">
      <c r="B40" s="52"/>
      <c r="C40" s="53"/>
      <c r="D40" s="54"/>
      <c r="E40" s="55"/>
      <c r="F40" s="56" t="str">
        <f>IF(AND(E40= "",D40= ""), "", ROUND(ROUND(E40, 2) * ROUND(D40, 3), 2))</f>
        <v/>
      </c>
    </row>
    <row r="42" spans="2:6" ht="12.75" customHeight="1" x14ac:dyDescent="0.25">
      <c r="B42" s="52"/>
      <c r="C42" s="53"/>
      <c r="D42" s="54"/>
      <c r="E42" s="55"/>
      <c r="F42" s="56" t="str">
        <f>IF(AND(E42= "",D42= ""), "", ROUND(ROUND(E42, 2) * ROUND(D42, 3), 2))</f>
        <v/>
      </c>
    </row>
    <row r="44" spans="2:6" ht="12.75" customHeight="1" x14ac:dyDescent="0.25">
      <c r="B44" s="52"/>
      <c r="C44" s="53"/>
      <c r="D44" s="54"/>
      <c r="E44" s="55"/>
      <c r="F44" s="56" t="str">
        <f>IF(AND(E44= "",D44= ""), "", ROUND(ROUND(E44, 2) * ROUND(D44, 3), 2))</f>
        <v/>
      </c>
    </row>
    <row r="46" spans="2:6" ht="12.75" customHeight="1" x14ac:dyDescent="0.25">
      <c r="B46" s="52"/>
      <c r="C46" s="53"/>
      <c r="D46" s="54"/>
      <c r="E46" s="55"/>
      <c r="F46" s="56" t="str">
        <f>IF(AND(E46= "",D46= ""), "", ROUND(ROUND(E46, 2) * ROUND(D46, 3), 2))</f>
        <v/>
      </c>
    </row>
    <row r="48" spans="2:6" ht="12.75" customHeight="1" x14ac:dyDescent="0.25">
      <c r="B48" s="52"/>
      <c r="C48" s="53"/>
      <c r="D48" s="54"/>
      <c r="E48" s="55"/>
      <c r="F48" s="56" t="str">
        <f>IF(AND(E48= "",D48= ""), "", ROUND(ROUND(E48, 2) * ROUND(D48, 3), 2))</f>
        <v/>
      </c>
    </row>
    <row r="50" spans="2:6" ht="12.75" customHeight="1" x14ac:dyDescent="0.25">
      <c r="B50" s="52"/>
      <c r="C50" s="53"/>
      <c r="D50" s="54"/>
      <c r="E50" s="55"/>
      <c r="F50" s="56" t="str">
        <f>IF(AND(E50= "",D50= ""), "", ROUND(ROUND(E50, 2) * ROUND(D50, 3), 2))</f>
        <v/>
      </c>
    </row>
    <row r="52" spans="2:6" ht="12.75" customHeight="1" x14ac:dyDescent="0.25">
      <c r="B52" s="52"/>
      <c r="C52" s="53"/>
      <c r="D52" s="54"/>
      <c r="E52" s="55"/>
      <c r="F52" s="56" t="str">
        <f>IF(AND(E52= "",D52= ""), "", ROUND(ROUND(E52, 2) * ROUND(D52, 3), 2))</f>
        <v/>
      </c>
    </row>
    <row r="54" spans="2:6" ht="12.75" customHeight="1" x14ac:dyDescent="0.25">
      <c r="B54" s="52"/>
      <c r="C54" s="53"/>
      <c r="D54" s="54"/>
      <c r="E54" s="55"/>
      <c r="F54" s="56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Jonathan LUZARRAGA</cp:lastModifiedBy>
  <dcterms:created xsi:type="dcterms:W3CDTF">2025-06-13T15:48:53Z</dcterms:created>
  <dcterms:modified xsi:type="dcterms:W3CDTF">2025-06-16T15:23:13Z</dcterms:modified>
</cp:coreProperties>
</file>